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<sst xmlns="http://schemas.openxmlformats.org/spreadsheetml/2006/main" count="10376" uniqueCount="2532">
  <si>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</si>
  <si>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</si>
  <si>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</si>
  <si>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</si>
  <si>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</si>
  <si>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</si>
  <si>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</si>
  <si>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</si>
  <si>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</si>
  <si>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</si>
  <si>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</si>
  <si>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</si>
  <si>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</si>
  <si>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</si>
  <si>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</si>
  <si>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</si>
  <si>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</si>
  <si>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</si>
  <si>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</si>
  <si>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</si>
  <si>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</si>
  <si>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</si>
  <si>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</si>
  <si>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</si>
  <si>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</si>
  <si>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</si>
  <si>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</si>
  <si>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</si>
  <si>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</si>
  <si>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</si>
  <si>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</si>
  <si>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</si>
  <si>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</si>
  <si>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</si>
  <si>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</si>
  <si>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</si>
  <si>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</si>
  <si>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</si>
  <si>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</si>
  <si>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</si>
  <si>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</si>
  <si>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</si>
  <si>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</si>
  <si>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</si>
  <si>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</si>
  <si>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</si>
  <si>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</si>
  <si>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</si>
  <si>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</si>
  <si>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</si>
  <si>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</si>
  <si>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</si>
  <si>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</si>
  <si>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</si>
  <si>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</si>
  <si>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</si>
  <si>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</si>
  <si>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</si>
  <si>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</si>
  <si>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</si>
  <si>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</si>
  <si>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</si>
  <si>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</si>
  <si>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</si>
  <si>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</si>
  <si>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</si>
  <si>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</si>
  <si>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</si>
  <si>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</si>
  <si>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</si>
  <si>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</si>
  <si>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</si>
  <si>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</si>
  <si>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</si>
  <si>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</si>
  <si>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</si>
  <si>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</si>
  <si>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</si>
  <si>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</si>
  <si>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</si>
  <si>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</si>
  <si>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</si>
  <si>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</si>
  <si>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</si>
  <si>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</si>
  <si>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</si>
  <si>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</si>
  <si>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</si>
  <si>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</si>
  <si>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</si>
  <si>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</si>
  <si>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</si>
  <si>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</si>
  <si>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</si>
  <si>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</si>
  <si>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</si>
  <si>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</si>
  <si>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</si>
  <si>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</si>
  <si>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</si>
  <si>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</si>
  <si>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</si>
  <si>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</si>
  <si>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</si>
  <si>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</si>
  <si>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</si>
  <si>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</si>
  <si>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</si>
  <si>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</si>
  <si>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</si>
  <si>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</si>
  <si>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</si>
  <si>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</si>
  <si>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</si>
  <si>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</si>
  <si>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</si>
  <si>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</si>
  <si>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</si>
  <si>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</si>
  <si>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</si>
  <si>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</si>
  <si>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</si>
  <si>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</si>
  <si>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</si>
  <si>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</si>
  <si>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</si>
  <si>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</si>
  <si>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</si>
  <si>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</si>
  <si>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</si>
  <si>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</si>
  <si>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</si>
  <si>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</si>
  <si>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</si>
  <si>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</si>
  <si>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</si>
  <si>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</si>
  <si>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</si>
  <si>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</si>
  <si>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</si>
  <si>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</si>
  <si>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</si>
  <si>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</si>
  <si>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</si>
  <si>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</si>
  <si>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</si>
  <si>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</si>
  <si>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</si>
  <si>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</si>
  <si>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</si>
  <si>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</si>
  <si>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</si>
  <si>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</si>
  <si>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</si>
  <si>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</si>
  <si>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</si>
  <si>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</si>
  <si>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</si>
  <si>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</si>
  <si>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</si>
  <si>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</si>
  <si>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</si>
  <si>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</si>
  <si>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</si>
  <si>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</si>
  <si>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</si>
  <si>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</si>
  <si>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</si>
  <si>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</si>
  <si>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</si>
  <si>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</si>
  <si>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</si>
  <si>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</si>
  <si>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</si>
  <si>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</si>
  <si>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</si>
  <si>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</si>
  <si>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</si>
  <si>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</si>
  <si>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</si>
  <si>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</si>
  <si>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</si>
  <si>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</si>
  <si>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</si>
  <si>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</si>
  <si>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</si>
  <si>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</si>
  <si>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</si>
  <si>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</si>
  <si>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</si>
  <si>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</si>
  <si>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</si>
  <si>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</si>
  <si>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</si>
  <si>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</si>
  <si>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</si>
  <si>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</si>
  <si>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</si>
  <si>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</si>
  <si>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</si>
  <si>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</si>
  <si>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</si>
  <si>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</si>
  <si>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</si>
  <si>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</si>
  <si>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</si>
  <si>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</si>
  <si>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</si>
  <si>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</si>
  <si>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</si>
  <si>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</si>
  <si>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</si>
  <si>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sabinenamba</t>
  </si>
  <si>
    <t>likerambo21</t>
  </si>
  <si>
    <t>tialaurynn</t>
  </si>
  <si>
    <t>wesleykarl90</t>
  </si>
  <si>
    <t>losangelista</t>
  </si>
  <si>
    <t>longdrivesouth</t>
  </si>
  <si>
    <t>union_sports_</t>
  </si>
  <si>
    <t>haunteddiner</t>
  </si>
  <si>
    <t>jaimethekeeeper</t>
  </si>
  <si>
    <t>mel_ankoly</t>
  </si>
  <si>
    <t>seanastin</t>
  </si>
  <si>
    <t>notstate</t>
  </si>
  <si>
    <t>laist</t>
  </si>
  <si>
    <t>xina</t>
  </si>
  <si>
    <t>ct_alchemist</t>
  </si>
  <si>
    <t>spiritofbellamy</t>
  </si>
  <si>
    <t>ledeee_</t>
  </si>
  <si>
    <t>dnana_c</t>
  </si>
  <si>
    <t>29708keko</t>
  </si>
  <si>
    <t>skinnny_pete</t>
  </si>
  <si>
    <t>tweetrain007</t>
  </si>
  <si>
    <t>eclecticbrotha</t>
  </si>
  <si>
    <t>villavlcek</t>
  </si>
  <si>
    <t>jacquesderosena</t>
  </si>
  <si>
    <t>rachelmumma1</t>
  </si>
  <si>
    <t>genesisyvettee</t>
  </si>
  <si>
    <t>turis_20</t>
  </si>
  <si>
    <t>usatwopointo</t>
  </si>
  <si>
    <t>latinawonk</t>
  </si>
  <si>
    <t>theactualtodd</t>
  </si>
  <si>
    <t>rdsathene</t>
  </si>
  <si>
    <t>michaeljaiwhite</t>
  </si>
  <si>
    <t>penut112</t>
  </si>
  <si>
    <t>latimes</t>
  </si>
  <si>
    <t>jasminnlomelii</t>
  </si>
  <si>
    <t>netadvisor</t>
  </si>
  <si>
    <t>kimoraaa____</t>
  </si>
  <si>
    <t>mdrgnstephanie</t>
  </si>
  <si>
    <t>michal65172907</t>
  </si>
  <si>
    <t>corrinawright</t>
  </si>
  <si>
    <t>erikalizette18</t>
  </si>
  <si>
    <t>lalalalindseyj</t>
  </si>
  <si>
    <t>m_memeh</t>
  </si>
  <si>
    <t>teenvogue</t>
  </si>
  <si>
    <t>ltbaby143</t>
  </si>
  <si>
    <t>californialabor</t>
  </si>
  <si>
    <t>skolsister2017</t>
  </si>
  <si>
    <t>sassymamainla</t>
  </si>
  <si>
    <t>trendsportland</t>
  </si>
  <si>
    <t>carodmoon</t>
  </si>
  <si>
    <t>liljuan_69</t>
  </si>
  <si>
    <t>brandon_getz</t>
  </si>
  <si>
    <t>brwnskin_ldy</t>
  </si>
  <si>
    <t>mintamenapie</t>
  </si>
  <si>
    <t>rustin3000</t>
  </si>
  <si>
    <t>victoriaaveyard</t>
  </si>
  <si>
    <t>lsirikul</t>
  </si>
  <si>
    <t>heyimmarkus</t>
  </si>
  <si>
    <t>kystokes</t>
  </si>
  <si>
    <t>annswin</t>
  </si>
  <si>
    <t>935kday</t>
  </si>
  <si>
    <t>lishh87</t>
  </si>
  <si>
    <t>alt_leftalabama</t>
  </si>
  <si>
    <t>kimberly__bb</t>
  </si>
  <si>
    <t>demsocialists</t>
  </si>
  <si>
    <t>rodneyejacksonj</t>
  </si>
  <si>
    <t>britnidwrites</t>
  </si>
  <si>
    <t>transparent_ca</t>
  </si>
  <si>
    <t>auhsdbond</t>
  </si>
  <si>
    <t>ryanbdixon</t>
  </si>
  <si>
    <t>ajplus</t>
  </si>
  <si>
    <t>valthekoala</t>
  </si>
  <si>
    <t>misanaviltz</t>
  </si>
  <si>
    <t>b_real</t>
  </si>
  <si>
    <t>cypresshill</t>
  </si>
  <si>
    <t>yamphoto</t>
  </si>
  <si>
    <t>xdaexmaurx</t>
  </si>
  <si>
    <t>analisa_swan</t>
  </si>
  <si>
    <t>frenchcori</t>
  </si>
  <si>
    <t>gary_coronado</t>
  </si>
  <si>
    <t>realimrickjame1</t>
  </si>
  <si>
    <t>lacityboy</t>
  </si>
  <si>
    <t>dubroxx</t>
  </si>
  <si>
    <t>mjademurphy</t>
  </si>
  <si>
    <t>eatbutt4christ</t>
  </si>
  <si>
    <t>cmonstah</t>
  </si>
  <si>
    <t>juullaayy16</t>
  </si>
  <si>
    <t>usdew</t>
  </si>
  <si>
    <t>sklarbrothers</t>
  </si>
  <si>
    <t>mattob34</t>
  </si>
  <si>
    <t>mdkvdencevaplar</t>
  </si>
  <si>
    <t>belinayyildiz13</t>
  </si>
  <si>
    <t>mellemusic</t>
  </si>
  <si>
    <t>mamajojo</t>
  </si>
  <si>
    <t>abc7</t>
  </si>
  <si>
    <t>luamarilyn</t>
  </si>
  <si>
    <t>kazweida</t>
  </si>
  <si>
    <t>samantha_clause</t>
  </si>
  <si>
    <t>sritoper</t>
  </si>
  <si>
    <t>godfreyland</t>
  </si>
  <si>
    <t>florinarodov</t>
  </si>
  <si>
    <t>jeffvaughn</t>
  </si>
  <si>
    <t>realisticdemoc1</t>
  </si>
  <si>
    <t>logo_pearl</t>
  </si>
  <si>
    <t>saulgood13</t>
  </si>
  <si>
    <t>mprays03</t>
  </si>
  <si>
    <t>awolfeful</t>
  </si>
  <si>
    <t>theamynicholson</t>
  </si>
  <si>
    <t>ginggershankar</t>
  </si>
  <si>
    <t>morgandawn6</t>
  </si>
  <si>
    <t>kerryloring</t>
  </si>
  <si>
    <t>jedimunoz_</t>
  </si>
  <si>
    <t>utlanow</t>
  </si>
  <si>
    <t>laschools</t>
  </si>
  <si>
    <t>nytimes</t>
  </si>
  <si>
    <t>mtendstotravel</t>
  </si>
  <si>
    <t>nhmla</t>
  </si>
  <si>
    <t>lazoo</t>
  </si>
  <si>
    <t>Mentions</t>
  </si>
  <si>
    <t>Replies to</t>
  </si>
  <si>
    <t>RT @CaliforniaLabor: Through rain or shine, we will be standing with @UTLAnow educators on the picket line. _xD83D__xDCAA_ #UTLAstrong #LAUSDStrike #1u…</t>
  </si>
  <si>
    <t>RT @godfreyland: #LAUSDStrike: If we can handle classes of 49, we can handle rain. https://t.co/nFRlGcbEua</t>
  </si>
  <si>
    <t>RT @GinggerShankar: I stand behind the teachers of UTLA because I believe in fair contracts, better pay, and smaller classes for teachers,…</t>
  </si>
  <si>
    <t>RT @DemSocialists: Across the country, we stand with teachers! #LAUSDStrike https://t.co/YJCv7y1Z37</t>
  </si>
  <si>
    <t>Drove past roughly 10 @LASchools campuses today and every single one had dozens of people picketing in the rain. And I’m not talking drizzle. It is POURING here in Los Angeles — quite a commitment to lower class sizes/more nurses @UTLAnow is asking for. #LAUSDStrike</t>
  </si>
  <si>
    <t>RT @losangelista: Drove past roughly 10 @LASchools campuses today and every single one had dozens of people picketing in the rain. And I’m…</t>
  </si>
  <si>
    <t>‼️LAUSD STUDENTS‼️on ALL strike days, free metro rides will be offered with LAUSD school IDs! also, the LA zoo, MOCA, natural history museum, &amp;amp; la brea tar pits will not charge us admission!!! don’t cross the picket lines, support your teachers! #RedForEd #LAUSDStrike</t>
  </si>
  <si>
    <t>RT @haunteddiner: ‼️LAUSD STUDENTS‼️on ALL strike days, free metro rides will be offered with LAUSD school IDs! also, the LA zoo, MOCA, nat…</t>
  </si>
  <si>
    <t>We've provided coffee and snacks and opened our home for teachers fighting to improve the education of Los Angeles students.  #UTLAStrike #LAUSDStrike #UTLAStrong</t>
  </si>
  <si>
    <t>MESSAGE OF SUPPORT TO STRIKING TEACHERS 
in Los Angeles!!!
#LAUSDStrike
https://t.co/G9QBe9qvuQ</t>
  </si>
  <si>
    <t>RT @SeanAstin: MESSAGE OF SUPPORT TO STRIKING TEACHERS 
in Los Angeles!!!
#LAUSDStrike
https://t.co/G9QBe9qvuQ</t>
  </si>
  <si>
    <t>We're covering a rainy Day 1 of the #LAUSDStrike. Here's what's happening https://t.co/3yndg4ZAkT https://t.co/8jIYlZq6Fw</t>
  </si>
  <si>
    <t>RT @kystokes: The plant manager at #Reseda Charter High School, an @LASchools campus with @UTLAnow teachers, walks me through a hallway tha…</t>
  </si>
  <si>
    <t>RT @LAist: We're covering a rainy Day 1 of the #LAUSDStrike. Here's what's happening https://t.co/3yndg4ZAkT https://t.co/8jIYlZq6Fw</t>
  </si>
  <si>
    <t>@nytimes Bravo teachers. You deserve the best pay. You're educating the future.
We support you! #LAUSDStrike https://t.co/oHmBfIYG6l</t>
  </si>
  <si>
    <t>RT @CT_Alchemist: @nytimes Bravo teachers. You deserve the best pay. You're educating the future.
We support you! #LAUSDStrike https://t.co…</t>
  </si>
  <si>
    <t>I stand with teachers ♥️ #LAUSDStrike</t>
  </si>
  <si>
    <t>RT @ledeee_: I stand with teachers ♥️ #LAUSDStrike</t>
  </si>
  <si>
    <t>Watch what happened at 0:08 in @MTendsToTravel's broadcast: Los Angeles teachers on strike #PressTalk #LAUSDstrike … https://t.co/aIb0dnQ0Z4</t>
  </si>
  <si>
    <t>RT @yamphoto: UTLA teachers and supporters gather in front of city hall. #dtla #LAUSDstrike #utlastrike https://t.co/nFDMYP09hi</t>
  </si>
  <si>
    <t>RT @latinawonk: I’m willing to bet local news sucks more in my town than yours. Here in LA we have the largest teacher strike in 30 yrs and…</t>
  </si>
  <si>
    <t>RT @godfreyland: #LAUSDStrike at the Metro Station! https://t.co/TD12uIhiBJ</t>
  </si>
  <si>
    <t>You don’t have to change the world. You
just have to change what you pay attention to in the world. And that is hugely powerful.  #Discoveries  #GrowthMindset .  #goodmorning #MondayMorning #MondayMood #MondayMotivaton #Actor #Artist #MondayMarvels #MondayThoughts #LAUSDStrike</t>
  </si>
  <si>
    <t>RT @kerryloring: Give this kid extra credit for creativity!  #LAUSDStrike https://t.co/aExzyOxjAd</t>
  </si>
  <si>
    <t>RT @ajplus: "Students, we are striking for you!"
Tens of thousands of LA teachers are on strike in the pouring rain to demand better wages…</t>
  </si>
  <si>
    <t>RT @CaroDMoon: Mad respect to ALL teachers out there in the rain!!! #LAUSDStrike</t>
  </si>
  <si>
    <t>#LAUSDStrike 
Sorry Teachers, #California has no money for you. We need to "Import"
more students for you to teach, while not
Increasing your pay. https://t.co/xKaMYCzfwk</t>
  </si>
  <si>
    <t>I’m willing to bet local news sucks more in my town than yours. Here in LA we have the largest teacher strike in 30 yrs and local news is covering a car chase instead of the 100s of teachers gathering in downtown LA! #KTLA #CBSLA #NBCLA #ABC7 #LAUSDStrike</t>
  </si>
  <si>
    <t>RT @935KDAY: To all the teachers and staff going on strike today, we respect you and support you. ✊_xD83C__xDFFD_
#LAUSDstrike #LAUSDStrike</t>
  </si>
  <si>
    <t>Los Angeles teachers are on strike for the first time in 30 years.
It was nearly one year ago that teachers in West Virginia walked out and sparked a wave of protests in other states. Here’s how #LAUSDStrike compares to others https://t.co/lkjvmtMWF1</t>
  </si>
  <si>
    <t>RT @latimes: Los Angeles teachers are on strike for the first time in 30 years.
It was nearly one year ago that teachers in West Virginia…</t>
  </si>
  <si>
    <t>#LAUSDStrike FAQ:
- Budget: $8.37 Billion
- Spending Per Student: $13,054 /yr
- Avr Teacher Salary: $83,041 +Retirement, HC Benefits
- Serves 500K Meals/ day (78.9% Free Lunch)
- Proficient Reading: 38%
- Proficient Math: 28%
- Students Fail/ Repeat Classes: 42%
- Drop Outs: 24%</t>
  </si>
  <si>
    <t>RT @NetAdvisor: #LAUSDStrike FAQ:
- Budget: $8.37 Billion
- Spending Per Student: $13,054 /yr
- Avr Teacher Salary: $83,041 +Retirement, HC…</t>
  </si>
  <si>
    <t>RT @LAcityboy: To be clear! educators are not walking out on your children, they are walking out FOR YOUR CHILDREN! #LAUSDStrike</t>
  </si>
  <si>
    <t>RT @Rustin3000: Don't diminish the strike by saying it's just for better pay. LAUSD teachers also want reductions in standardized testing,…</t>
  </si>
  <si>
    <t>#LAUSDStrike it’s a relief to keep my child home today so she doesn’t have to sit in her 45 students per class and attempt to learn. Thank you to all the teachers for saying NO MORE. https://t.co/ORq3dNk7cZ</t>
  </si>
  <si>
    <t>RT @corrinawright: #LAUSDStrike it’s a relief to keep my child home today so she doesn’t have to sit in her 45 students per class and attem…</t>
  </si>
  <si>
    <t>RT @MJadeMurphy: To be clear: LA funding per student is roughly half of NYC funding. Class size is enormous, supplies are non-existent, equ…</t>
  </si>
  <si>
    <t>Shout out to all of the LA teachers on strike, today! _xD83D__xDC4F_ #LAUSDStrike https://t.co/vv737LRezZ</t>
  </si>
  <si>
    <t>RT @TeenVogue: Shout out to all of the LA teachers on strike, today! _xD83D__xDC4F_ #LAUSDStrike https://t.co/vv737LRezZ</t>
  </si>
  <si>
    <t>Through rain or shine, we will be standing with @UTLAnow educators on the picket line. _xD83D__xDCAA_ #UTLAstrong #LAUSDStrike #1u https://t.co/y7N3dUF0Vd</t>
  </si>
  <si>
    <t>RT @AWolfeful: When you see people saying that the #LAUSDStrike is only about greedy teachers asking for more money, this narrative has bee…</t>
  </si>
  <si>
    <t>#lausdstrike is now trending in #Portland
https://t.co/e7OLp9gx2V https://t.co/TrzEjgJ3PM</t>
  </si>
  <si>
    <t>Mad respect to ALL teachers out there in the rain!!! #LAUSDStrike</t>
  </si>
  <si>
    <t>Solidarity with the teachers in LA. ✊✊✊ #LAUSDStrike https://t.co/fZ97lqCaVC</t>
  </si>
  <si>
    <t>access to librarians &amp;amp; psychiatrists everyday too, instead of once a week #LAUSDStrike https://t.co/FuJ7D6EIzV</t>
  </si>
  <si>
    <t>Don't diminish the strike by saying it's just for better pay. LAUSD teachers also want reductions in standardized testing, lower class sizes, an increase in support staff, and more to improve the educational experiences and outcomes of all students. #LAUSDStrike #RedForEd</t>
  </si>
  <si>
    <t>RT @ABC7: #LAUSDStrike: @LAZoo and Natural History Museum of LA County (@NHMLA) offering free admission to students affected by teachers st…</t>
  </si>
  <si>
    <t>The plant manager at #Reseda Charter High School, an @LASchools campus with @UTLAnow teachers, walks me through a hallway that’s normally bustling with students at this time. #LAUSDStrike #UTLAStrike https://t.co/n6jqonGTua</t>
  </si>
  <si>
    <t>To all the teachers and staff going on strike today, we respect you and support you. ✊_xD83C__xDFFD_
#LAUSDstrike #LAUSDStrike</t>
  </si>
  <si>
    <t>Support the teachers of LA. ✊_xD83C__xDFFD_
#LAUSDStrike
_xD83C__xDFA5_: @UTLAnow https://t.co/6gwHHdPRyA</t>
  </si>
  <si>
    <t>RT @935KDAY: Support the teachers of LA. ✊_xD83C__xDFFD_
#LAUSDStrike
_xD83C__xDFA5_: @UTLAnow https://t.co/6gwHHdPRyA</t>
  </si>
  <si>
    <t>Across the country, we stand with teachers! #LAUSDStrike https://t.co/YJCv7y1Z37</t>
  </si>
  <si>
    <t>Called my dad this morning to see if he was out there striking. He was. He's been a teacher my whole life, so this is his second #LAUSDStrike https://t.co/Kek34XL7Cr</t>
  </si>
  <si>
    <t>RT @BritniDWrites: Called my dad this morning to see if he was out there striking. He was. He's been a teacher my whole life, so this is hi…</t>
  </si>
  <si>
    <t>RT @usdew: Teachers Strike is on.
Teachers asking for:
- Fair Pay raises
- Smaller class sizes
- More nurses, counselors, social workers, &amp;amp;…</t>
  </si>
  <si>
    <t>Data from the National Education Association show average teacher salaries in California increased by 15.2% in inflation-adjusted dollars from 2000-17, as compared to a 1.6% decrease nationally. 
Explore all salaries here: https://t.co/9cHnH1a65t #LAUSDStrike #UTLAStrike https://t.co/pe70DnjHGC</t>
  </si>
  <si>
    <t>RT @Transparent_CA: Data from the National Education Association show average teacher salaries in California increased by 15.2% in inflatio…</t>
  </si>
  <si>
    <t>"Students, we are striking for you!"
Tens of thousands of LA teachers are on strike in the pouring rain to demand better wages and smaller class sizes. Some kids joined the teachers in solidarity. #LAUSDStrike https://t.co/w2v0HKfd8o</t>
  </si>
  <si>
    <t>Stand with the teachers!! Get it together LAUSD #LAUSDStrike</t>
  </si>
  <si>
    <t>RT @B_Real: Stand with the teachers!! Get it together LAUSD #LAUSDStrike</t>
  </si>
  <si>
    <t>UTLA teachers and supporters gather in front of city hall. #dtla #LAUSDstrike #utlastrike https://t.co/nFDMYP09hi</t>
  </si>
  <si>
    <t>I support @UTLAnow &amp;amp; everyone on strike in #LAUSD. We MUST pay our teachers a living wage, hire more teachers to have better student to teacher ratios, provide funding for music &amp;amp; arts, have nurses at schools etc.❤️_xD83D__xDC69__xD83C__xDFFD_‍_xD83C__xDFEB__xD83D__xDCDA__xD83D__xDC68__xD83C__xDFFC_‍_xD83C__xDFEB__xD83C__xDF4E_#LAUSDStrike #UTLAStrike #UTLA #Strike4Ed #Red4Ed #Strike https://t.co/vna34QgA1s</t>
  </si>
  <si>
    <t>RT @Analisa_Swan: I support @UTLAnow &amp;amp; everyone on strike in #LAUSD. We MUST pay our teachers a living wage, hire more teachers to have bet…</t>
  </si>
  <si>
    <t>Striking Teachers and parents in support picket in front of Trinity Elementary against #LAUSDStrike https://t.co/hAjTVF1uWv</t>
  </si>
  <si>
    <t>RT @gary_coronado: Striking Teachers and parents in support picket in front of Trinity Elementary against #LAUSDStrike https://t.co/hAjTVF1…</t>
  </si>
  <si>
    <t>To be clear! educators are not walking out on your children, they are walking out FOR YOUR CHILDREN! #LAUSDStrike</t>
  </si>
  <si>
    <t>To be clear: LA funding per student is roughly half of NYC funding. Class size is enormous, supplies are non-existent, equity initiatives aren't funded &amp;amp; eds haven't had a cost of living increase in over 10 yrs. 
The state govt put citizens last. Not teachers #LAUSDStrike #Union https://t.co/ErlfGmuqSH</t>
  </si>
  <si>
    <t>Striking teachers in Boyle Heights. #LAUSDStrike https://t.co/Z95wfR0Dwg</t>
  </si>
  <si>
    <t>RT @cmonstah: Striking teachers in Boyle Heights. #LAUSDStrike https://t.co/Z95wfR0Dwg</t>
  </si>
  <si>
    <t>Teachers Strike is on.
Teachers asking for:
- Fair Pay raises
- Smaller class sizes
- More nurses, counselors, social workers, &amp;amp; librarians
- Less testing &amp;amp; more teaching
- More voice for parents &amp;amp; educators
- School safety
- Community schools
Sounds Fair
#LAUSDStrike
#LAUSD https://t.co/C1zF3wYh3K</t>
  </si>
  <si>
    <t>RT @SklarBrothers: As parents with kids in the LAUSD system, this #LAUSDStrike MUST happen. We are proud to send our. kids to public school…</t>
  </si>
  <si>
    <t>As parents with kids in the LAUSD system, this #LAUSDStrike MUST happen. We are proud to send our. kids to public school, but when a non elected school official is trying to destroy a system that teachers and parents and students have worked so hard to improve we lose it.</t>
  </si>
  <si>
    <t>✅AFTER THE CAPTURE OF AFRIN BY TURKISH ARMY 
_xD83D__xDD25_AFTER THE CAPTURE OF RAQQA AND MOSUL BY THE 
USA ARMY - LED COALİTİON
#AmerikanınGöremediğiPKK  #MondayMotivation #LAUSDStrike #mondaythoughts #ReverseTheFee Mel Stottlemyre Chris Pratt #ShutDownASong Supra Remind Cleopatra https://t.co/LYk9jODN4p</t>
  </si>
  <si>
    <t>❇️HE IS HAPPY THAT HIS CITY HAS BEEN CLEARED FROM THE 
_xD83D__xDD25_PKK/YPG. https://t.co/TO5vZr144P
#AmerikanınGöremediğiPKK  #MondayMotivation #LAUSDStrike #mondaythoughts #ReverseTheFee Mel Stottlemyre Chris Pratt #ShutDownASong Supra Remind Cleopatra</t>
  </si>
  <si>
    <t>RT @MDKVdenCevaplar: ✅AFTER THE CAPTURE OF AFRIN BY TURKISH ARMY 
_xD83D__xDD25_AFTER THE CAPTURE OF RAQQA AND MOSUL BY THE 
USA ARMY - LED COALİTİON…</t>
  </si>
  <si>
    <t>RT @MDKVdenCevaplar: ❇️HE IS HAPPY THAT HIS CITY HAS BEEN CLEARED FROM THE 
_xD83D__xDD25_PKK/YPG. https://t.co/TO5vZr144P
#AmerikanınGöremediğiPKK…</t>
  </si>
  <si>
    <t>#LAUSDStrike: @LAZoo and Natural History Museum of LA County (@NHMLA) offering free admission to students affected by teachers strike. Here’s a guide for LAUSD parents as strike begins today: https://t.co/u0DHmpyd3F https://t.co/SbFVRgZwS6</t>
  </si>
  <si>
    <t>A reminder that like many teacher strikes,  #LAUSDStrike isn't just about better pay. It's about smaller class sizes and better funding for education.
Teachers are striking not because they don't care about students but because they do. 
And the future of education can't wait. https://t.co/dOOuDYlyny</t>
  </si>
  <si>
    <t>RT @kazweida: A reminder that like many teacher strikes,  #LAUSDStrike isn't just about better pay. It's about smaller class sizes and bett…</t>
  </si>
  <si>
    <t>#LAUSDStrike: If we can handle classes of 49, we can handle rain. https://t.co/nFRlGcbEua</t>
  </si>
  <si>
    <t>#LAUSDStrike at the Metro Station! https://t.co/TD12uIhiBJ</t>
  </si>
  <si>
    <t>Latest on #LAUSDStrike: Parents can call 213-443-1300 Mon-Fri, 6 to 4 for latest on school schedules, student info and status of strike. #CBSLA</t>
  </si>
  <si>
    <t>The only strikes a Realistic Democrat supports are air strikes (preferably via Reaper drone). How do you people not know this? #LAUSDStrike</t>
  </si>
  <si>
    <t>Check it out! logo_pearl will design modern retro vintage or  awesome hips... for $35 on #Fiverr https://t.co/qWQ34V2yd5
#MondayMotivation
#LAUSDStrike
#ReverseTheFee
#ShutDownASong</t>
  </si>
  <si>
    <t>I wonder what the class size would be in LA if no illegal aliens were in the class? #lausdstrike</t>
  </si>
  <si>
    <t>RT @SaulGood13: I wonder what the class size would be in LA if no illegal aliens were in the class? #lausdstrike</t>
  </si>
  <si>
    <t>When you see people saying that the #LAUSDStrike is only about greedy teachers asking for more money, this narrative has been quietly driven by a site called LA School Report. Here's some background on their agenda to push LAUSD to insolvency. https://t.co/Vs6WUlA3IW</t>
  </si>
  <si>
    <t>I stand behind the teachers of UTLA because I believe in fair contracts, better pay, and smaller classes for teachers, educators, students, and my LA community. We are NOTHING without them.#strike4ed #REDfored #UTLAstrong #WeareLA #LAUSDStrike #UTLAnow #UTLA #fightingforeducation https://t.co/qcslH8Eu6t</t>
  </si>
  <si>
    <t>Give this kid extra credit for creativity!  #LAUSDStrike https://t.co/aExzyOxjAd</t>
  </si>
  <si>
    <t>https://twitter.com/PortlandDSA/status/1084857880690315264</t>
  </si>
  <si>
    <t>https://www.facebook.com/sean.astin.77/videos/10215996731105478/</t>
  </si>
  <si>
    <t>https://laist.com/2019/01/14/lausd_teachers_go_on_strike_today.php</t>
  </si>
  <si>
    <t>https://www.pscp.tv/w/bwzYVzQ0NDEzNzJ8MXlwS2RPWHpOcVJ4V2DdOWfH1QRts06zlu9EH6mjoOphSWr_Fi9kVlwZK9qU?t=8s</t>
  </si>
  <si>
    <t>https://twitter.com/kchrystler/status/1084807533829664768</t>
  </si>
  <si>
    <t>https://twitter.com/TwitterMoments/status/1084862996441120768</t>
  </si>
  <si>
    <t>https://www.latimes.com/local/education/la-me-edu-los-angeles-teachers-strike-national-context-20190106-story.html</t>
  </si>
  <si>
    <t>https://twitter.com/sfpelosi/status/1084803569641873408</t>
  </si>
  <si>
    <t>https://www.teenvogue.com/story/education-workers-on-campuses-demanding-better-labor-conditions?mbid=social_twitter&amp;utm_social-type=owned&amp;utm_medium=social&amp;utm_source=twitter&amp;utm_brand=tv</t>
  </si>
  <si>
    <t>https://www.trendsmap.com/local/us/portland?utm_source=twitter&amp;utm_medium=social&amp;utm_campaign=al&amp;utm_term=h##lausdstrike</t>
  </si>
  <si>
    <t>https://twitter.com/nkjemisin/status/1084886344134987776</t>
  </si>
  <si>
    <t>https://twitter.com/sammmnic/status/1084863126334394368</t>
  </si>
  <si>
    <t>https://twitter.com/GerrickKennedy/status/1084852080928411650</t>
  </si>
  <si>
    <t>https://transparentcalifornia.com/salaries/all/2017/school-districts/</t>
  </si>
  <si>
    <t>https://twitter.com/thehill/status/1084815672285323264</t>
  </si>
  <si>
    <t>https://abc7.com/education/lausd-teacher-strike-guide-for-parents/5016621/</t>
  </si>
  <si>
    <t>https://www.fiverr.com/s2/e997905160</t>
  </si>
  <si>
    <t>https://www.latimes.com/local/lanow/la-me-ln-seventy-four-takes-over-school-report-20160201-story.html</t>
  </si>
  <si>
    <t>twitter.com</t>
  </si>
  <si>
    <t>facebook.com</t>
  </si>
  <si>
    <t>laist.com</t>
  </si>
  <si>
    <t>pscp.tv</t>
  </si>
  <si>
    <t>latimes.com</t>
  </si>
  <si>
    <t>teenvogue.com</t>
  </si>
  <si>
    <t>trendsmap.com</t>
  </si>
  <si>
    <t>transparentcalifornia.com</t>
  </si>
  <si>
    <t>abc7.com</t>
  </si>
  <si>
    <t>fiverr.com</t>
  </si>
  <si>
    <t>utlastrong lausdstrike 1u</t>
  </si>
  <si>
    <t>lausdstrike</t>
  </si>
  <si>
    <t>redfored lausdstrike</t>
  </si>
  <si>
    <t>utlastrike lausdstrike utlastrong</t>
  </si>
  <si>
    <t>reseda</t>
  </si>
  <si>
    <t>presstalk lausdstrike</t>
  </si>
  <si>
    <t>dtla lausdstrike utlastrike</t>
  </si>
  <si>
    <t>discoveries growthmindset goodmorning mondaymorning mondaymood mondaymotivaton actor artist mondaymarvels mondaythoughts lausdstrike</t>
  </si>
  <si>
    <t>lausdstrike california</t>
  </si>
  <si>
    <t>ktla cbsla nbcla abc7 lausdstrike</t>
  </si>
  <si>
    <t>lausdstrike lausdstrike</t>
  </si>
  <si>
    <t>lausdstrike portland</t>
  </si>
  <si>
    <t>lausdstrike redfored</t>
  </si>
  <si>
    <t>reseda lausdstrike utlastrike</t>
  </si>
  <si>
    <t>lausdstrike utlastrike</t>
  </si>
  <si>
    <t>lausd lausdstrike utlastrike utla strike4ed red4ed strike</t>
  </si>
  <si>
    <t>lausd</t>
  </si>
  <si>
    <t>lausdstrike union</t>
  </si>
  <si>
    <t>lausdstrike lausd</t>
  </si>
  <si>
    <t>amerikanıngöremediğipkk mondaymotivation lausdstrike mondaythoughts reversethefee shutdownasong</t>
  </si>
  <si>
    <t>amerikanıngöremediğipkk</t>
  </si>
  <si>
    <t>lausdstrike cbsla</t>
  </si>
  <si>
    <t>fiverr mondaymotivation lausdstrike reversethefee shutdownasong</t>
  </si>
  <si>
    <t>strike4ed redfored utlastrong wearela lausdstrike utlanow utla fightingforeducation</t>
  </si>
  <si>
    <t>https://pbs.twimg.com/ext_tw_video_thumb/1084877839667585026/pu/img/9E4Ubf6P_4EdO13C.jpg</t>
  </si>
  <si>
    <t>https://pbs.twimg.com/media/Dw5MGrfUwAEawSp.jpg</t>
  </si>
  <si>
    <t>https://pbs.twimg.com/media/Dw4i5sSVYAAqxac.jpg</t>
  </si>
  <si>
    <t>https://pbs.twimg.com/media/Dw5ONAxUYAARqt5.jpg</t>
  </si>
  <si>
    <t>https://pbs.twimg.com/ext_tw_video_thumb/1084877026366910464/pu/img/D30V3GUmNzldz7oI.jpg</t>
  </si>
  <si>
    <t>https://pbs.twimg.com/ext_tw_video_thumb/1084890822447751168/pu/img/7DDyTOK5VYdQ-ayR.jpg</t>
  </si>
  <si>
    <t>https://pbs.twimg.com/media/Dw5Qgo_WwAEWmkF.jpg</t>
  </si>
  <si>
    <t>https://pbs.twimg.com/ext_tw_video_thumb/1084891607608963072/pu/img/7DC-Herp_dyiCD8S.jpg</t>
  </si>
  <si>
    <t>https://pbs.twimg.com/ext_tw_video_thumb/1084846059241652225/pu/img/1E_Xsig_aZH8CdX1.jpg</t>
  </si>
  <si>
    <t>https://pbs.twimg.com/media/Dw5OvAAXcAAJr8h.jpg</t>
  </si>
  <si>
    <t>https://pbs.twimg.com/media/Dw44XAeWoAAiQQ2.jpg</t>
  </si>
  <si>
    <t>https://pbs.twimg.com/media/Dw4hZUSU0AAD97q.jpg</t>
  </si>
  <si>
    <t>https://pbs.twimg.com/ext_tw_video_thumb/1084838106082103296/pu/img/64AYPW2mUs1rMR6z.jpg</t>
  </si>
  <si>
    <t>https://pbs.twimg.com/media/Dw4pMhoU8AABp9O.jpg</t>
  </si>
  <si>
    <t>https://pbs.twimg.com/media/Dw40PJLXgAEAlWh.jpg</t>
  </si>
  <si>
    <t>https://pbs.twimg.com/media/Dw5Ox9EXgAA2H0t.jpg</t>
  </si>
  <si>
    <t>https://pbs.twimg.com/ext_tw_video_thumb/976789200765882368/pu/img/CppXs3Rm5EH5OS5A.jpg</t>
  </si>
  <si>
    <t>https://pbs.twimg.com/media/Dw4W0V5UwAAlAKK.jpg</t>
  </si>
  <si>
    <t>https://pbs.twimg.com/media/Dw5ED0eUcAA34qR.jpg</t>
  </si>
  <si>
    <t>https://pbs.twimg.com/media/Dw4-BUuU8AA-CbJ.jpg</t>
  </si>
  <si>
    <t>http://pbs.twimg.com/profile_images/378800000792859102/728df5295d456dd5602e894ae81c2811_normal.jpeg</t>
  </si>
  <si>
    <t>http://pbs.twimg.com/profile_images/1082030428385673217/3ZBFS0CN_normal.jpg</t>
  </si>
  <si>
    <t>http://pbs.twimg.com/profile_images/1061349352369782784/IsgZmD2C_normal.jpg</t>
  </si>
  <si>
    <t>http://pbs.twimg.com/profile_images/872190710128156672/QXIliW3T_normal.jpg</t>
  </si>
  <si>
    <t>http://pbs.twimg.com/profile_images/1034337370902999040/ilG7EJ2-_normal.jpg</t>
  </si>
  <si>
    <t>http://pbs.twimg.com/profile_images/1028487489743478784/vj2KrTyi_normal.jpg</t>
  </si>
  <si>
    <t>http://pbs.twimg.com/profile_images/1082513194365513728/mouOXm8n_normal.jpg</t>
  </si>
  <si>
    <t>http://pbs.twimg.com/profile_images/1026658857748029440/FEGbEKIC_normal.jpg</t>
  </si>
  <si>
    <t>http://pbs.twimg.com/profile_images/962529399818960900/LVyqZWWe_normal.jpg</t>
  </si>
  <si>
    <t>http://pbs.twimg.com/profile_images/1078562839692861440/cCKbkjh__normal.jpg</t>
  </si>
  <si>
    <t>http://pbs.twimg.com/profile_images/1485309913/photo__1__normal.JPG</t>
  </si>
  <si>
    <t>http://pbs.twimg.com/profile_images/1032014680842108928/cDDtgORi_normal.jpg</t>
  </si>
  <si>
    <t>http://pbs.twimg.com/profile_images/965780259520958464/onS8mtVg_normal.jpg</t>
  </si>
  <si>
    <t>http://pbs.twimg.com/profile_images/1080268987517169664/9ZBufQqM_normal.jpg</t>
  </si>
  <si>
    <t>http://pbs.twimg.com/profile_images/1079261503943933952/udu4sFfW_normal.jpg</t>
  </si>
  <si>
    <t>http://pbs.twimg.com/profile_images/631857112906342400/ll6HKPXJ_normal.jpg</t>
  </si>
  <si>
    <t>http://pbs.twimg.com/profile_images/876336830538407936/4rz8EFNv_normal.jpg</t>
  </si>
  <si>
    <t>http://pbs.twimg.com/profile_images/838087711177089024/d2dVeNV0_normal.jpg</t>
  </si>
  <si>
    <t>http://pbs.twimg.com/profile_images/891076897056055296/BFeNQjvx_normal.jpg</t>
  </si>
  <si>
    <t>http://pbs.twimg.com/profile_images/1048992390709751808/xajZUqs9_normal.jpg</t>
  </si>
  <si>
    <t>http://pbs.twimg.com/profile_images/1054182107319320577/Rz7_EMV5_normal.jpg</t>
  </si>
  <si>
    <t>http://pbs.twimg.com/profile_images/1084723899323936768/ePgK79ny_normal.jpg</t>
  </si>
  <si>
    <t>http://pbs.twimg.com/profile_images/821474305833914372/3m-aiORS_normal.jpg</t>
  </si>
  <si>
    <t>http://pbs.twimg.com/profile_images/742569042641223680/HjzXMf_D_normal.jpg</t>
  </si>
  <si>
    <t>http://pbs.twimg.com/profile_images/1063948591637639170/jGT0pILR_normal.jpg</t>
  </si>
  <si>
    <t>http://pbs.twimg.com/profile_images/1058393739184398336/1W-J23Dw_normal.jpg</t>
  </si>
  <si>
    <t>http://pbs.twimg.com/profile_images/1043205431340892160/uvDP6wTZ_normal.jpg</t>
  </si>
  <si>
    <t>http://pbs.twimg.com/profile_images/1049528507917692928/17wiSbqp_normal.jpg</t>
  </si>
  <si>
    <t>http://pbs.twimg.com/profile_images/1015616258463576064/mIa2w_kb_normal.jpg</t>
  </si>
  <si>
    <t>http://pbs.twimg.com/profile_images/1071984842642845696/BLviwk4Z_normal.jpg</t>
  </si>
  <si>
    <t>http://pbs.twimg.com/profile_images/1084344476200517633/gDMQn2Qh_normal.jpg</t>
  </si>
  <si>
    <t>http://abs.twimg.com/sticky/default_profile_images/default_profile_normal.png</t>
  </si>
  <si>
    <t>http://pbs.twimg.com/profile_images/2731910279/ad9242151b257edbc8ab53910d4c0dab_normal.png</t>
  </si>
  <si>
    <t>http://pbs.twimg.com/profile_images/1040969524722360320/O2KG8Dj1_normal.jpg</t>
  </si>
  <si>
    <t>http://pbs.twimg.com/profile_images/1078120920240218113/yaRMMiJP_normal.jpg</t>
  </si>
  <si>
    <t>http://pbs.twimg.com/profile_images/1084397116380704768/Uo6WnCyM_normal.jpg</t>
  </si>
  <si>
    <t>http://pbs.twimg.com/profile_images/839826167179935744/mgDk5Q11_normal.jpg</t>
  </si>
  <si>
    <t>http://pbs.twimg.com/profile_images/1011714549639024640/Ow9GnB6s_normal.jpg</t>
  </si>
  <si>
    <t>http://pbs.twimg.com/profile_images/1045366208860631040/-GWjLxrI_normal.jpg</t>
  </si>
  <si>
    <t>http://pbs.twimg.com/profile_images/961780644564025344/vPKIGOKA_normal.jpg</t>
  </si>
  <si>
    <t>http://pbs.twimg.com/profile_images/717234075312984065/05dyp0O-_normal.jpg</t>
  </si>
  <si>
    <t>http://pbs.twimg.com/profile_images/1000865004004851712/-bPa5pKJ_normal.jpg</t>
  </si>
  <si>
    <t>http://pbs.twimg.com/profile_images/1058061180827287553/VqPH9JGs_normal.jpg</t>
  </si>
  <si>
    <t>http://pbs.twimg.com/profile_images/999725784234246144/nzStXlzz_normal.jpg</t>
  </si>
  <si>
    <t>http://pbs.twimg.com/profile_images/1048757753530003457/XQ_evybh_normal.jpg</t>
  </si>
  <si>
    <t>http://pbs.twimg.com/profile_images/1084345765223264256/Y2SbAcx7_normal.jpg</t>
  </si>
  <si>
    <t>http://pbs.twimg.com/profile_images/671853924802912256/SjK-_O9w_normal.png</t>
  </si>
  <si>
    <t>http://pbs.twimg.com/profile_images/1084871092106190848/zhlVNOPK_normal.jpg</t>
  </si>
  <si>
    <t>http://pbs.twimg.com/profile_images/1070588861728735232/IF6RB9H0_normal.jpg</t>
  </si>
  <si>
    <t>http://pbs.twimg.com/profile_images/428428643832848384/P6tJlXj9_normal.jpeg</t>
  </si>
  <si>
    <t>http://pbs.twimg.com/profile_images/918150593952153601/Htlmzghr_normal.jpg</t>
  </si>
  <si>
    <t>http://pbs.twimg.com/profile_images/875451834911125505/DgGKFJ8p_normal.jpg</t>
  </si>
  <si>
    <t>http://pbs.twimg.com/profile_images/1051182850215698434/7FnqTeZM_normal.jpg</t>
  </si>
  <si>
    <t>http://pbs.twimg.com/profile_images/947905107605143552/8f0P4bbS_normal.jpg</t>
  </si>
  <si>
    <t>http://pbs.twimg.com/profile_images/1074517033327312896/JiSEbj8r_normal.jpg</t>
  </si>
  <si>
    <t>http://pbs.twimg.com/profile_images/845103915934765056/9ptCrSXR_normal.jpg</t>
  </si>
  <si>
    <t>http://pbs.twimg.com/profile_images/1083562706093756417/QbASGZ5f_normal.jpg</t>
  </si>
  <si>
    <t>http://pbs.twimg.com/profile_images/1049557878044946432/JXmo82HR_normal.jpg</t>
  </si>
  <si>
    <t>http://pbs.twimg.com/profile_images/1053014235993792513/xvLDfpEt_normal.jpg</t>
  </si>
  <si>
    <t>http://pbs.twimg.com/profile_images/992779670759313408/lhX0vObr_normal.jpg</t>
  </si>
  <si>
    <t>http://pbs.twimg.com/profile_images/965982375837511680/Mcqz9P4L_normal.jpg</t>
  </si>
  <si>
    <t>http://pbs.twimg.com/profile_images/1084708140254404608/sK20ok0K_normal.jpg</t>
  </si>
  <si>
    <t>http://pbs.twimg.com/profile_images/1027578186492567553/yL0PHn92_normal.jpg</t>
  </si>
  <si>
    <t>http://pbs.twimg.com/profile_images/1066576457894379521/DOTPX8PY_normal.jpg</t>
  </si>
  <si>
    <t>http://pbs.twimg.com/profile_images/928626449900118018/n0OlAgZl_normal.jpg</t>
  </si>
  <si>
    <t>http://pbs.twimg.com/profile_images/1084513458492764162/Hfhx784h_normal.jpg</t>
  </si>
  <si>
    <t>http://pbs.twimg.com/profile_images/1079342002674651136/gKniC5VP_normal.jpg</t>
  </si>
  <si>
    <t>http://pbs.twimg.com/profile_images/902357576/JR7__2__normal.JPG</t>
  </si>
  <si>
    <t>http://pbs.twimg.com/profile_images/847206990594035713/K-ZCVhbU_normal.jpg</t>
  </si>
  <si>
    <t>http://pbs.twimg.com/profile_images/1053787049877225473/46cwBaGr_normal.jpg</t>
  </si>
  <si>
    <t>http://pbs.twimg.com/profile_images/1080004852124508160/QqStB0qf_normal.jpg</t>
  </si>
  <si>
    <t>http://pbs.twimg.com/profile_images/1047743951283748866/CeeEIqCf_normal.jpg</t>
  </si>
  <si>
    <t>http://pbs.twimg.com/profile_images/1027776311429718016/FFy88Di7_normal.jpg</t>
  </si>
  <si>
    <t>http://pbs.twimg.com/profile_images/2463854806/9dtz8rpwbpajpax4npds_normal.jpeg</t>
  </si>
  <si>
    <t>http://pbs.twimg.com/profile_images/1082349429770907650/usUIeMem_normal.jpg</t>
  </si>
  <si>
    <t>http://pbs.twimg.com/profile_images/996359545428566021/El6a045C_normal.jpg</t>
  </si>
  <si>
    <t>http://pbs.twimg.com/profile_images/985887253040975875/UX-PvJPj_normal.jpg</t>
  </si>
  <si>
    <t>http://pbs.twimg.com/profile_images/820875466458415104/jqaUsXFo_normal.jpg</t>
  </si>
  <si>
    <t>http://pbs.twimg.com/profile_images/728375009949814784/wT-49U6F_normal.jpg</t>
  </si>
  <si>
    <t>http://pbs.twimg.com/profile_images/483489196024160256/C2jwnZyl_normal.jpeg</t>
  </si>
  <si>
    <t>http://pbs.twimg.com/profile_images/510476748547317760/KCavRSem_normal.png</t>
  </si>
  <si>
    <t>http://pbs.twimg.com/profile_images/2515594654/k8q03i2ocglcmsn3bdfz_normal.jpeg</t>
  </si>
  <si>
    <t>http://pbs.twimg.com/profile_images/1076305000928702464/B2yuvnI3_normal.jpg</t>
  </si>
  <si>
    <t>https://twitter.com/#!/sabinenamba/status/1084892815740600334</t>
  </si>
  <si>
    <t>https://twitter.com/#!/likerambo21/status/1084892822816272384</t>
  </si>
  <si>
    <t>https://twitter.com/#!/tialaurynn/status/1084892827220406273</t>
  </si>
  <si>
    <t>https://twitter.com/#!/wesleykarl90/status/1084892835143389184</t>
  </si>
  <si>
    <t>https://twitter.com/#!/losangelista/status/1084855783580291073</t>
  </si>
  <si>
    <t>https://twitter.com/#!/longdrivesouth/status/1084892850976743424</t>
  </si>
  <si>
    <t>https://twitter.com/#!/union_sports_/status/1084892856815374338</t>
  </si>
  <si>
    <t>https://twitter.com/#!/haunteddiner/status/1084533449040396288</t>
  </si>
  <si>
    <t>https://twitter.com/#!/jaimethekeeeper/status/1084892856899137536</t>
  </si>
  <si>
    <t>https://twitter.com/#!/mel_ankoly/status/1084892860472643585</t>
  </si>
  <si>
    <t>https://twitter.com/#!/seanastin/status/1084878768986939392</t>
  </si>
  <si>
    <t>https://twitter.com/#!/notstate/status/1084892867489923076</t>
  </si>
  <si>
    <t>https://twitter.com/#!/laist/status/1084888592936198144</t>
  </si>
  <si>
    <t>https://twitter.com/#!/laist/status/1084892813987274752</t>
  </si>
  <si>
    <t>https://twitter.com/#!/xina/status/1084892889719754752</t>
  </si>
  <si>
    <t>https://twitter.com/#!/ct_alchemist/status/1084884282475044866</t>
  </si>
  <si>
    <t>https://twitter.com/#!/spiritofbellamy/status/1084892896581558272</t>
  </si>
  <si>
    <t>https://twitter.com/#!/ledeee_/status/1084884027369086977</t>
  </si>
  <si>
    <t>https://twitter.com/#!/dnana_c/status/1084892914528935936</t>
  </si>
  <si>
    <t>https://twitter.com/#!/29708keko/status/1084892923357995009</t>
  </si>
  <si>
    <t>https://twitter.com/#!/skinnny_pete/status/1084892923605409792</t>
  </si>
  <si>
    <t>https://twitter.com/#!/tweetrain007/status/1084892943771553792</t>
  </si>
  <si>
    <t>https://twitter.com/#!/eclecticbrotha/status/1084892949475926018</t>
  </si>
  <si>
    <t>https://twitter.com/#!/villavlcek/status/1084892919121625088</t>
  </si>
  <si>
    <t>https://twitter.com/#!/villavlcek/status/1084892949622644736</t>
  </si>
  <si>
    <t>https://twitter.com/#!/jacquesderosena/status/1084892955536633856</t>
  </si>
  <si>
    <t>https://twitter.com/#!/rachelmumma1/status/1084892958212669440</t>
  </si>
  <si>
    <t>https://twitter.com/#!/genesisyvettee/status/1084892975971385345</t>
  </si>
  <si>
    <t>https://twitter.com/#!/turis_20/status/1084892977514704896</t>
  </si>
  <si>
    <t>https://twitter.com/#!/usatwopointo/status/1084892983810576384</t>
  </si>
  <si>
    <t>https://twitter.com/#!/latinawonk/status/1084892611553284096</t>
  </si>
  <si>
    <t>https://twitter.com/#!/theactualtodd/status/1084892993587417090</t>
  </si>
  <si>
    <t>https://twitter.com/#!/rdsathene/status/1084892994052870144</t>
  </si>
  <si>
    <t>https://twitter.com/#!/michaeljaiwhite/status/1084892994585559040</t>
  </si>
  <si>
    <t>https://twitter.com/#!/penut112/status/1084892996850470912</t>
  </si>
  <si>
    <t>https://twitter.com/#!/latimes/status/1084882823046139904</t>
  </si>
  <si>
    <t>https://twitter.com/#!/jasminnlomelii/status/1084893008527470592</t>
  </si>
  <si>
    <t>https://twitter.com/#!/netadvisor/status/1084892083926708225</t>
  </si>
  <si>
    <t>https://twitter.com/#!/netadvisor/status/1084893010511314944</t>
  </si>
  <si>
    <t>https://twitter.com/#!/kimoraaa____/status/1084893021424893953</t>
  </si>
  <si>
    <t>https://twitter.com/#!/mdrgnstephanie/status/1084893024499445760</t>
  </si>
  <si>
    <t>https://twitter.com/#!/michal65172907/status/1084893026051227648</t>
  </si>
  <si>
    <t>https://twitter.com/#!/corrinawright/status/1084830148426256384</t>
  </si>
  <si>
    <t>https://twitter.com/#!/erikalizette18/status/1084893027594690560</t>
  </si>
  <si>
    <t>https://twitter.com/#!/lalalalindseyj/status/1084893031134769152</t>
  </si>
  <si>
    <t>https://twitter.com/#!/m_memeh/status/1084892985655930880</t>
  </si>
  <si>
    <t>https://twitter.com/#!/m_memeh/status/1084893036373434368</t>
  </si>
  <si>
    <t>https://twitter.com/#!/teenvogue/status/1084889147238686720</t>
  </si>
  <si>
    <t>https://twitter.com/#!/ltbaby143/status/1084893036847423488</t>
  </si>
  <si>
    <t>https://twitter.com/#!/californialabor/status/1084890851724034048</t>
  </si>
  <si>
    <t>https://twitter.com/#!/skolsister2017/status/1084893052626497536</t>
  </si>
  <si>
    <t>https://twitter.com/#!/sassymamainla/status/1084893068065628160</t>
  </si>
  <si>
    <t>https://twitter.com/#!/trendsportland/status/1084893083995721729</t>
  </si>
  <si>
    <t>https://twitter.com/#!/carodmoon/status/1084842233306669058</t>
  </si>
  <si>
    <t>https://twitter.com/#!/liljuan_69/status/1084893088206663681</t>
  </si>
  <si>
    <t>https://twitter.com/#!/brandon_getz/status/1084893095756484608</t>
  </si>
  <si>
    <t>https://twitter.com/#!/brwnskin_ldy/status/1084893103478104064</t>
  </si>
  <si>
    <t>https://twitter.com/#!/mintamenapie/status/1084893107441815552</t>
  </si>
  <si>
    <t>https://twitter.com/#!/rustin3000/status/1084837621300224000</t>
  </si>
  <si>
    <t>https://twitter.com/#!/victoriaaveyard/status/1084893112252522498</t>
  </si>
  <si>
    <t>https://twitter.com/#!/lsirikul/status/1084893117285773312</t>
  </si>
  <si>
    <t>https://twitter.com/#!/heyimmarkus/status/1084893131315658752</t>
  </si>
  <si>
    <t>https://twitter.com/#!/kystokes/status/1084891884432945152</t>
  </si>
  <si>
    <t>https://twitter.com/#!/annswin/status/1084893140761231360</t>
  </si>
  <si>
    <t>https://twitter.com/#!/935kday/status/1084832607269838848</t>
  </si>
  <si>
    <t>https://twitter.com/#!/935kday/status/1084846214787395585</t>
  </si>
  <si>
    <t>https://twitter.com/#!/lishh87/status/1084893145542717440</t>
  </si>
  <si>
    <t>https://twitter.com/#!/alt_leftalabama/status/1084893154069934081</t>
  </si>
  <si>
    <t>https://twitter.com/#!/kimberly__bb/status/1084893163515392000</t>
  </si>
  <si>
    <t>https://twitter.com/#!/demsocialists/status/1084860478931824641</t>
  </si>
  <si>
    <t>https://twitter.com/#!/rodneyejacksonj/status/1084893096779763712</t>
  </si>
  <si>
    <t>https://twitter.com/#!/britnidwrites/status/1084856951270301696</t>
  </si>
  <si>
    <t>https://twitter.com/#!/rodneyejacksonj/status/1084893131491823616</t>
  </si>
  <si>
    <t>https://twitter.com/#!/rodneyejacksonj/status/1084893150022266880</t>
  </si>
  <si>
    <t>https://twitter.com/#!/rodneyejacksonj/status/1084893167487340545</t>
  </si>
  <si>
    <t>https://twitter.com/#!/transparent_ca/status/1084893071475585024</t>
  </si>
  <si>
    <t>https://twitter.com/#!/auhsdbond/status/1084893169920045056</t>
  </si>
  <si>
    <t>https://twitter.com/#!/ryanbdixon/status/1084893172474343424</t>
  </si>
  <si>
    <t>https://twitter.com/#!/ajplus/status/1084867203806253056</t>
  </si>
  <si>
    <t>https://twitter.com/#!/valthekoala/status/1084893173149622273</t>
  </si>
  <si>
    <t>https://twitter.com/#!/misanaviltz/status/1084893130304835584</t>
  </si>
  <si>
    <t>https://twitter.com/#!/misanaviltz/status/1084893174059823104</t>
  </si>
  <si>
    <t>https://twitter.com/#!/b_real/status/1084860650755510278</t>
  </si>
  <si>
    <t>https://twitter.com/#!/cypresshill/status/1084893175469301760</t>
  </si>
  <si>
    <t>https://twitter.com/#!/yamphoto/status/1084891308542484480</t>
  </si>
  <si>
    <t>https://twitter.com/#!/xdaexmaurx/status/1084893176396099589</t>
  </si>
  <si>
    <t>https://twitter.com/#!/analisa_swan/status/1084841288157937664</t>
  </si>
  <si>
    <t>https://twitter.com/#!/frenchcori/status/1084893176995864576</t>
  </si>
  <si>
    <t>https://twitter.com/#!/gary_coronado/status/1084838229650505728</t>
  </si>
  <si>
    <t>https://twitter.com/#!/realimrickjame1/status/1084893179730632704</t>
  </si>
  <si>
    <t>https://twitter.com/#!/lacityboy/status/1084849262314180608</t>
  </si>
  <si>
    <t>https://twitter.com/#!/dubroxx/status/1084893192460238849</t>
  </si>
  <si>
    <t>https://twitter.com/#!/dubroxx/status/1084893102924386304</t>
  </si>
  <si>
    <t>https://twitter.com/#!/mjademurphy/status/1084817304045654016</t>
  </si>
  <si>
    <t>https://twitter.com/#!/eatbutt4christ/status/1084893201499021312</t>
  </si>
  <si>
    <t>https://twitter.com/#!/cmonstah/status/1084849862418391040</t>
  </si>
  <si>
    <t>https://twitter.com/#!/juullaayy16/status/1084893162777194498</t>
  </si>
  <si>
    <t>https://twitter.com/#!/usdew/status/1084861996829425670</t>
  </si>
  <si>
    <t>https://twitter.com/#!/juullaayy16/status/1084893204527276032</t>
  </si>
  <si>
    <t>https://twitter.com/#!/juullaayy16/status/1084892880148156416</t>
  </si>
  <si>
    <t>https://twitter.com/#!/juullaayy16/status/1084893190140952577</t>
  </si>
  <si>
    <t>https://twitter.com/#!/sklarbrothers/status/1084856155673784320</t>
  </si>
  <si>
    <t>https://twitter.com/#!/mattob34/status/1084893208365027328</t>
  </si>
  <si>
    <t>https://twitter.com/#!/mdkvdencevaplar/status/1084891406429233152</t>
  </si>
  <si>
    <t>https://twitter.com/#!/mdkvdencevaplar/status/1084892386642329600</t>
  </si>
  <si>
    <t>https://twitter.com/#!/belinayyildiz13/status/1084893189184606209</t>
  </si>
  <si>
    <t>https://twitter.com/#!/belinayyildiz13/status/1084893209799675912</t>
  </si>
  <si>
    <t>https://twitter.com/#!/mellemusic/status/1084893215226920960</t>
  </si>
  <si>
    <t>https://twitter.com/#!/mamajojo/status/1084893222701195264</t>
  </si>
  <si>
    <t>https://twitter.com/#!/abc7/status/1084829715557343232</t>
  </si>
  <si>
    <t>https://twitter.com/#!/luamarilyn/status/1084893233677619200</t>
  </si>
  <si>
    <t>https://twitter.com/#!/kazweida/status/1084879448137031681</t>
  </si>
  <si>
    <t>https://twitter.com/#!/samantha_clause/status/1084893233770057728</t>
  </si>
  <si>
    <t>https://twitter.com/#!/sritoper/status/1084893235045064704</t>
  </si>
  <si>
    <t>https://twitter.com/#!/godfreyland/status/1084878399615643648</t>
  </si>
  <si>
    <t>https://twitter.com/#!/godfreyland/status/1084877446342533121</t>
  </si>
  <si>
    <t>https://twitter.com/#!/florinarodov/status/1084893240984252417</t>
  </si>
  <si>
    <t>https://twitter.com/#!/jeffvaughn/status/1084893244847050758</t>
  </si>
  <si>
    <t>https://twitter.com/#!/realisticdemoc1/status/1084893252677980161</t>
  </si>
  <si>
    <t>https://twitter.com/#!/logo_pearl/status/1084893255999938566</t>
  </si>
  <si>
    <t>https://twitter.com/#!/saulgood13/status/1084884377971105794</t>
  </si>
  <si>
    <t>https://twitter.com/#!/mprays03/status/1084893268977041408</t>
  </si>
  <si>
    <t>https://twitter.com/#!/awolfeful/status/1084875645035765760</t>
  </si>
  <si>
    <t>https://twitter.com/#!/theamynicholson/status/1084893277214539776</t>
  </si>
  <si>
    <t>https://twitter.com/#!/ginggershankar/status/1084872759430152192</t>
  </si>
  <si>
    <t>https://twitter.com/#!/morgandawn6/status/1084893282658701312</t>
  </si>
  <si>
    <t>https://twitter.com/#!/kerryloring/status/1084807935836876800</t>
  </si>
  <si>
    <t>https://twitter.com/#!/jedimunoz_/status/1084893285917884416</t>
  </si>
  <si>
    <t>1084892815740600334</t>
  </si>
  <si>
    <t>1084892822816272384</t>
  </si>
  <si>
    <t>1084892827220406273</t>
  </si>
  <si>
    <t>1084892835143389184</t>
  </si>
  <si>
    <t>1084855783580291073</t>
  </si>
  <si>
    <t>1084892850976743424</t>
  </si>
  <si>
    <t>1084892856815374338</t>
  </si>
  <si>
    <t>1084533449040396288</t>
  </si>
  <si>
    <t>1084892856899137536</t>
  </si>
  <si>
    <t>1084892860472643585</t>
  </si>
  <si>
    <t>1084878768986939392</t>
  </si>
  <si>
    <t>1084892867489923076</t>
  </si>
  <si>
    <t>1084888592936198144</t>
  </si>
  <si>
    <t>1084892813987274752</t>
  </si>
  <si>
    <t>1084892889719754752</t>
  </si>
  <si>
    <t>1084884282475044866</t>
  </si>
  <si>
    <t>1084892896581558272</t>
  </si>
  <si>
    <t>1084884027369086977</t>
  </si>
  <si>
    <t>1084892914528935936</t>
  </si>
  <si>
    <t>1084892923357995009</t>
  </si>
  <si>
    <t>1084892923605409792</t>
  </si>
  <si>
    <t>1084892943771553792</t>
  </si>
  <si>
    <t>1084892949475926018</t>
  </si>
  <si>
    <t>1084892919121625088</t>
  </si>
  <si>
    <t>1084892949622644736</t>
  </si>
  <si>
    <t>1084892955536633856</t>
  </si>
  <si>
    <t>1084892958212669440</t>
  </si>
  <si>
    <t>1084892975971385345</t>
  </si>
  <si>
    <t>1084892977514704896</t>
  </si>
  <si>
    <t>1084892983810576384</t>
  </si>
  <si>
    <t>1084892611553284096</t>
  </si>
  <si>
    <t>1084892993587417090</t>
  </si>
  <si>
    <t>1084892994052870144</t>
  </si>
  <si>
    <t>1084892994585559040</t>
  </si>
  <si>
    <t>1084892996850470912</t>
  </si>
  <si>
    <t>1084882823046139904</t>
  </si>
  <si>
    <t>1084893008527470592</t>
  </si>
  <si>
    <t>1084892083926708225</t>
  </si>
  <si>
    <t>1084893010511314944</t>
  </si>
  <si>
    <t>1084893021424893953</t>
  </si>
  <si>
    <t>1084893024499445760</t>
  </si>
  <si>
    <t>1084893026051227648</t>
  </si>
  <si>
    <t>1084830148426256384</t>
  </si>
  <si>
    <t>1084893027594690560</t>
  </si>
  <si>
    <t>1084893031134769152</t>
  </si>
  <si>
    <t>1084892985655930880</t>
  </si>
  <si>
    <t>1084893036373434368</t>
  </si>
  <si>
    <t>1084889147238686720</t>
  </si>
  <si>
    <t>1084893036847423488</t>
  </si>
  <si>
    <t>1084890851724034048</t>
  </si>
  <si>
    <t>1084893052626497536</t>
  </si>
  <si>
    <t>1084893068065628160</t>
  </si>
  <si>
    <t>1084893083995721729</t>
  </si>
  <si>
    <t>1084842233306669058</t>
  </si>
  <si>
    <t>1084893088206663681</t>
  </si>
  <si>
    <t>1084893095756484608</t>
  </si>
  <si>
    <t>1084893103478104064</t>
  </si>
  <si>
    <t>1084893107441815552</t>
  </si>
  <si>
    <t>1084837621300224000</t>
  </si>
  <si>
    <t>1084893112252522498</t>
  </si>
  <si>
    <t>1084893117285773312</t>
  </si>
  <si>
    <t>1084893131315658752</t>
  </si>
  <si>
    <t>1084891884432945152</t>
  </si>
  <si>
    <t>1084893140761231360</t>
  </si>
  <si>
    <t>1084832607269838848</t>
  </si>
  <si>
    <t>1084846214787395585</t>
  </si>
  <si>
    <t>1084893145542717440</t>
  </si>
  <si>
    <t>1084893154069934081</t>
  </si>
  <si>
    <t>1084893163515392000</t>
  </si>
  <si>
    <t>1084860478931824641</t>
  </si>
  <si>
    <t>1084893096779763712</t>
  </si>
  <si>
    <t>1084856951270301696</t>
  </si>
  <si>
    <t>1084893131491823616</t>
  </si>
  <si>
    <t>1084893150022266880</t>
  </si>
  <si>
    <t>1084893167487340545</t>
  </si>
  <si>
    <t>1084893071475585024</t>
  </si>
  <si>
    <t>1084893169920045056</t>
  </si>
  <si>
    <t>1084893172474343424</t>
  </si>
  <si>
    <t>1084867203806253056</t>
  </si>
  <si>
    <t>1084893173149622273</t>
  </si>
  <si>
    <t>1084893130304835584</t>
  </si>
  <si>
    <t>1084893174059823104</t>
  </si>
  <si>
    <t>1084860650755510278</t>
  </si>
  <si>
    <t>1084893175469301760</t>
  </si>
  <si>
    <t>1084891308542484480</t>
  </si>
  <si>
    <t>1084893176396099589</t>
  </si>
  <si>
    <t>1084841288157937664</t>
  </si>
  <si>
    <t>1084893176995864576</t>
  </si>
  <si>
    <t>1084838229650505728</t>
  </si>
  <si>
    <t>1084893179730632704</t>
  </si>
  <si>
    <t>1084849262314180608</t>
  </si>
  <si>
    <t>1084893192460238849</t>
  </si>
  <si>
    <t>1084893102924386304</t>
  </si>
  <si>
    <t>1084817304045654016</t>
  </si>
  <si>
    <t>1084893201499021312</t>
  </si>
  <si>
    <t>1084849862418391040</t>
  </si>
  <si>
    <t>1084893162777194498</t>
  </si>
  <si>
    <t>1084861996829425670</t>
  </si>
  <si>
    <t>1084893204527276032</t>
  </si>
  <si>
    <t>1084892880148156416</t>
  </si>
  <si>
    <t>1084893190140952577</t>
  </si>
  <si>
    <t>1084856155673784320</t>
  </si>
  <si>
    <t>1084893208365027328</t>
  </si>
  <si>
    <t>1084891406429233152</t>
  </si>
  <si>
    <t>1084892386642329600</t>
  </si>
  <si>
    <t>1084893189184606209</t>
  </si>
  <si>
    <t>1084893209799675912</t>
  </si>
  <si>
    <t>1084893215226920960</t>
  </si>
  <si>
    <t>1084893222701195264</t>
  </si>
  <si>
    <t>1084829715557343232</t>
  </si>
  <si>
    <t>1084893233677619200</t>
  </si>
  <si>
    <t>1084879448137031681</t>
  </si>
  <si>
    <t>1084893233770057728</t>
  </si>
  <si>
    <t>1084893235045064704</t>
  </si>
  <si>
    <t>1084878399615643648</t>
  </si>
  <si>
    <t>1084877446342533121</t>
  </si>
  <si>
    <t>1084893240984252417</t>
  </si>
  <si>
    <t>1084893244847050758</t>
  </si>
  <si>
    <t>1084893252677980161</t>
  </si>
  <si>
    <t>1084893255999938566</t>
  </si>
  <si>
    <t>1084884377971105794</t>
  </si>
  <si>
    <t>1084893268977041408</t>
  </si>
  <si>
    <t>1084875645035765760</t>
  </si>
  <si>
    <t>1084893277214539776</t>
  </si>
  <si>
    <t>1084872759430152192</t>
  </si>
  <si>
    <t>1084893282658701312</t>
  </si>
  <si>
    <t>1084807935836876800</t>
  </si>
  <si>
    <t>1084893285917884416</t>
  </si>
  <si>
    <t>1084831280410382336</t>
  </si>
  <si>
    <t>1084821761831649280</t>
  </si>
  <si>
    <t/>
  </si>
  <si>
    <t>807095</t>
  </si>
  <si>
    <t>110396781</t>
  </si>
  <si>
    <t>2730749266</t>
  </si>
  <si>
    <t>en</t>
  </si>
  <si>
    <t>1084857880690315264</t>
  </si>
  <si>
    <t>1084807533829664768</t>
  </si>
  <si>
    <t>1084862996441120768</t>
  </si>
  <si>
    <t>1084803569641873408</t>
  </si>
  <si>
    <t>1084815672285323264</t>
  </si>
  <si>
    <t>1084886344134987776</t>
  </si>
  <si>
    <t>1084863126334394368</t>
  </si>
  <si>
    <t>1084852080928411650</t>
  </si>
  <si>
    <t>Twitter Lite</t>
  </si>
  <si>
    <t>Twitter for iPhone</t>
  </si>
  <si>
    <t>Twitter for Android</t>
  </si>
  <si>
    <t>Twitter Web Client</t>
  </si>
  <si>
    <t>TweetDeck</t>
  </si>
  <si>
    <t>Periscope</t>
  </si>
  <si>
    <t>Hootsuite Inc.</t>
  </si>
  <si>
    <t>SocialFlow</t>
  </si>
  <si>
    <t>Trendsmap Alerting</t>
  </si>
  <si>
    <t>Buffer</t>
  </si>
  <si>
    <t>Twitter for iPad</t>
  </si>
  <si>
    <t>Retweet</t>
  </si>
  <si>
    <t>-122.7900653,45.421863 
-122.471751,45.421863 
-122.471751,45.6509405 
-122.7900653,45.6509405</t>
  </si>
  <si>
    <t>-118.668404,33.704538 
-118.155409,33.704538 
-118.155409,34.337041 
-118.668404,34.337041</t>
  </si>
  <si>
    <t>-118.111506,33.8803098 
-118.041985,33.8803098 
-118.041985,33.934191 
-118.111506,33.934191</t>
  </si>
  <si>
    <t>-118.2390351,33.961583 
-118.1890537,33.961583 
-118.1890537,33.9962678 
-118.2390351,33.9962678</t>
  </si>
  <si>
    <t>United States</t>
  </si>
  <si>
    <t>US</t>
  </si>
  <si>
    <t>Portland, OR</t>
  </si>
  <si>
    <t>Los Angeles, CA</t>
  </si>
  <si>
    <t>Norwalk, CA</t>
  </si>
  <si>
    <t>Huntington Park, CA</t>
  </si>
  <si>
    <t>ac88a4f17a51c7fc</t>
  </si>
  <si>
    <t>3b77caf94bfc81fe</t>
  </si>
  <si>
    <t>0706a21788cadb8d</t>
  </si>
  <si>
    <t>4d1d90faa5484b1c</t>
  </si>
  <si>
    <t>Portland</t>
  </si>
  <si>
    <t>Los Angeles</t>
  </si>
  <si>
    <t>Norwalk</t>
  </si>
  <si>
    <t>Huntington Park</t>
  </si>
  <si>
    <t>city</t>
  </si>
  <si>
    <t>https://api.twitter.com/1.1/geo/id/ac88a4f17a51c7fc.json</t>
  </si>
  <si>
    <t>https://api.twitter.com/1.1/geo/id/3b77caf94bfc81fe.json</t>
  </si>
  <si>
    <t>https://api.twitter.com/1.1/geo/id/0706a21788cadb8d.json</t>
  </si>
  <si>
    <t>https://api.twitter.com/1.1/geo/id/4d1d90faa5484b1c.json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</si>
  <si>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</si>
  <si>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</si>
  <si>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</si>
  <si>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</si>
  <si>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</si>
  <si>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</si>
  <si>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</si>
  <si>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</si>
  <si>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</si>
  <si>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</si>
  <si>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</si>
  <si>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</si>
  <si>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</si>
  <si>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</si>
  <si>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</si>
  <si>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</si>
  <si>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</si>
  <si>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</si>
  <si>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</si>
  <si>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</si>
  <si>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</si>
  <si>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SabinA</t>
  </si>
  <si>
    <t>United Teachers Los Angeles</t>
  </si>
  <si>
    <t>California Labor Federation</t>
  </si>
  <si>
    <t>John Jay like Rambo</t>
  </si>
  <si>
    <t>It's All Good</t>
  </si>
  <si>
    <t>Tia_xD83E__xDD8B_</t>
  </si>
  <si>
    <t>Gingger Shankar</t>
  </si>
  <si>
    <t>Sourdough Bread &amp; Roses_xD83C__xDF39__xD83C__xDF5E_</t>
  </si>
  <si>
    <t>DSA _xD83C__xDF39_</t>
  </si>
  <si>
    <t>Liz Dwyer</t>
  </si>
  <si>
    <t>L.A. Unified</t>
  </si>
  <si>
    <t>Daniel Hernandez✍_xD83C__xDFFD__xD83C__xDF1E_</t>
  </si>
  <si>
    <t>D.J.</t>
  </si>
  <si>
    <t>michelle _xD83C__xDFB1_</t>
  </si>
  <si>
    <t>_xD83E__xDD2A_</t>
  </si>
  <si>
    <t>Powerful Mel Ankoly _xD83E__xDD88_</t>
  </si>
  <si>
    <t>Sean Astin</t>
  </si>
  <si>
    <t>Jes</t>
  </si>
  <si>
    <t>LAist</t>
  </si>
  <si>
    <t>Kyle Stokes</t>
  </si>
  <si>
    <t>Wintermute❄️</t>
  </si>
  <si>
    <t>T.M. Claudia</t>
  </si>
  <si>
    <t>The New York Times</t>
  </si>
  <si>
    <t>Bellamy James</t>
  </si>
  <si>
    <t>_xD83E__xDD8B_</t>
  </si>
  <si>
    <t>Diana_xD83D__xDC96_</t>
  </si>
  <si>
    <t>Robin Dunkinson</t>
  </si>
  <si>
    <t>Michael Ottey</t>
  </si>
  <si>
    <t>Bodega Cat</t>
  </si>
  <si>
    <t>Marcus Yam 火</t>
  </si>
  <si>
    <t>Tweet-rain＜UNITE !＞</t>
  </si>
  <si>
    <t>Ragnarok Lobster</t>
  </si>
  <si>
    <t>LatinaWonk_xD83D__xDC99__xD83C__xDF0A_✊_xD83C__xDFFD_</t>
  </si>
  <si>
    <t>Marie Marie</t>
  </si>
  <si>
    <t>Jacques Derosena</t>
  </si>
  <si>
    <t>Rachel Mumma</t>
  </si>
  <si>
    <t>Kerry Loring</t>
  </si>
  <si>
    <t>G.Yvette</t>
  </si>
  <si>
    <t>AJ+</t>
  </si>
  <si>
    <t>_xD83C__xDF3A_KingArt_xD83C__xDF3A_</t>
  </si>
  <si>
    <t>Carolina De Luna</t>
  </si>
  <si>
    <t>America 2.0. 1a</t>
  </si>
  <si>
    <t>Todd Hunter</t>
  </si>
  <si>
    <t>Robert D. Skeels, JD _xD83C__xDF8D__xD83C__xDDF5__xD83C__xDDF8__xD83D__xDD3B_</t>
  </si>
  <si>
    <t>Michael Jai White</t>
  </si>
  <si>
    <t>935 KDAY</t>
  </si>
  <si>
    <t>Luka</t>
  </si>
  <si>
    <t>Los Angeles Times</t>
  </si>
  <si>
    <t>jasmine</t>
  </si>
  <si>
    <t>NetAdvisor.org®</t>
  </si>
  <si>
    <t>...</t>
  </si>
  <si>
    <t>LA</t>
  </si>
  <si>
    <t>steph</t>
  </si>
  <si>
    <t>Manuel Rustin</t>
  </si>
  <si>
    <t>Michal</t>
  </si>
  <si>
    <t>cwhwright</t>
  </si>
  <si>
    <t>✊_xD83C__xDFFD_Erika L Zamora_xD83C__xDF2E_</t>
  </si>
  <si>
    <t>Glitter Titties _xD83D__xDDA4_</t>
  </si>
  <si>
    <t>Melissa Murphy _xD83D__xDC7D_</t>
  </si>
  <si>
    <t>memeh</t>
  </si>
  <si>
    <t>Teen Vogue</t>
  </si>
  <si>
    <t>SBÊ_xD83D__xDD3A_</t>
  </si>
  <si>
    <t>SkolSister</t>
  </si>
  <si>
    <t>Yolanda Machado</t>
  </si>
  <si>
    <t>April Wolfe</t>
  </si>
  <si>
    <t>Trendsmap Portland</t>
  </si>
  <si>
    <t>Xavi Hernandez</t>
  </si>
  <si>
    <t>Brandon Getz</t>
  </si>
  <si>
    <t>twelvetwentyeight</t>
  </si>
  <si>
    <t>Jessie/Minty is not a clever pony.</t>
  </si>
  <si>
    <t>Victoria Aveyard</t>
  </si>
  <si>
    <t>Laura SiriSkrull</t>
  </si>
  <si>
    <t>Markus</t>
  </si>
  <si>
    <t>Natural History Museum of L.A. County</t>
  </si>
  <si>
    <t>Los Angeles Zoo and Botanical Gardens</t>
  </si>
  <si>
    <t>ABC7 Eyewitness News</t>
  </si>
  <si>
    <t>Ann Swinburn</t>
  </si>
  <si>
    <t>lizz</t>
  </si>
  <si>
    <t>Autistic Lady - Abolish ICE - FEC Demon - _xD83C__xDF39_</t>
  </si>
  <si>
    <t>jimmy</t>
  </si>
  <si>
    <t>Rodney E Jackson Jr.</t>
  </si>
  <si>
    <t>Britni Danielle</t>
  </si>
  <si>
    <t>Nicholas de Wolff</t>
  </si>
  <si>
    <t>TransparentCal</t>
  </si>
  <si>
    <t>CA SCHOOL BONDS</t>
  </si>
  <si>
    <t>Ryan Dixon</t>
  </si>
  <si>
    <t>Esparta</t>
  </si>
  <si>
    <t>T. Misana Viltz</t>
  </si>
  <si>
    <t>B Real ™</t>
  </si>
  <si>
    <t>Cypress Hill ™</t>
  </si>
  <si>
    <t>~DaexMaur~</t>
  </si>
  <si>
    <t>AnalisaSwan#DemForce</t>
  </si>
  <si>
    <t>_xD83C__xDF2C_❄️(((_xD835__xDD3D__xD835__xDD63__xD835__xDD56__xD835__xDD5F__xD835__xDD54__xD835__xDD59_ℂ_xD835__xDD60__xD835__xDD63__xD835__xDD5A_)))_xD83E__xDD42_✨</t>
  </si>
  <si>
    <t>Gary Coronado</t>
  </si>
  <si>
    <t>@Realimrickjamesbitch</t>
  </si>
  <si>
    <t>_xD83C__xDF6F__xD83D__xDC8B__xD83D__xDC51_</t>
  </si>
  <si>
    <t>Evil Samwell</t>
  </si>
  <si>
    <t>Carolina A. Miranda</t>
  </si>
  <si>
    <t>Jules ✨</t>
  </si>
  <si>
    <t>The Sklar Brothers</t>
  </si>
  <si>
    <t>Matthew O'Brien</t>
  </si>
  <si>
    <t>Milli Değerleri Koruma Vakfı ✳️</t>
  </si>
  <si>
    <t>Belinay Yildiz</t>
  </si>
  <si>
    <t>Melissa Acedera</t>
  </si>
  <si>
    <t>_xD835__xDCD9_</t>
  </si>
  <si>
    <t>Mari-lyn Lua_xD83D__xDC9F_♍️</t>
  </si>
  <si>
    <t>Kaz Weida</t>
  </si>
  <si>
    <t>The Bacca That Chews _xD83D__xDE4A_</t>
  </si>
  <si>
    <t>Stefanie Ritoper</t>
  </si>
  <si>
    <t>Florina Rodov _xD83D__xDDFD_</t>
  </si>
  <si>
    <t>Jeff Vaughn</t>
  </si>
  <si>
    <t>Realistic Democrat</t>
  </si>
  <si>
    <t>Logo Pearl</t>
  </si>
  <si>
    <t>Saul Good</t>
  </si>
  <si>
    <t>Amy Nicholson</t>
  </si>
  <si>
    <t>Morgan Dawn</t>
  </si>
  <si>
    <t>Dess_xD83C__xDF3A_</t>
  </si>
  <si>
    <t>Free spirit &amp; thinker - civilization is about fairness, respect, equal opportunities &amp; helping those in need to live a "good informed life " = a fiery snowflake</t>
  </si>
  <si>
    <t>_xD83C__xDF4E_ UTLA is 35,000 educators in Los Angeles dedicated to quality public education. #UTLAStrong #StrikeReady #WeAreLa</t>
  </si>
  <si>
    <t>Fighting for California's working families! We represent more than 2.1 million workers in 1,200 local unions across the state.</t>
  </si>
  <si>
    <t>I'm from BOYLE HEIGHTS CA where they run up on you, ask you where you from check your tats up under clothing!! #BLUELACES #WinForVin</t>
  </si>
  <si>
    <t>where things are always in construction | views and opinions expressed through tweets and re-tweets are my own</t>
  </si>
  <si>
    <t>Noise Maker/Time Traveler/Unicorn. Co-founder of @truthxpower. Composer of Michelle Obama's 'WE WILL RISE'</t>
  </si>
  <si>
    <t>Democratic Socialists of America is the largest and fastest growing socialist organization in the USA. Students: @ydsa_ _xD83C__xDF39_ Tweets are not official statements.</t>
  </si>
  <si>
    <t>managing editor, https://t.co/b2ER8LcF6e | Depeche Mode fangirl, breast cancer survivor, marathoner, mom. House Music All Night Long | lizdwyerwrites@gmail.com</t>
  </si>
  <si>
    <t>Official account for L.A. Unified. The District will not respond publicly to incidents reported on websites, social media or other online platforms.</t>
  </si>
  <si>
    <t>Editor @LATACO. Border brother/Californian/Chicalango. Author. Seen/heard/spotted @latimes @NPR @Netflix @Vice @munchies @MacDowellColony. Punk enough. #Cal</t>
  </si>
  <si>
    <t>The foremost authority on everything</t>
  </si>
  <si>
    <t>ᶜᵃⁿ ᴵ ᵍᵉᵗ ᵘʰʰʰʰ love &amp; support</t>
  </si>
  <si>
    <t>I am not a number, I am a free man.</t>
  </si>
  <si>
    <t>It’s almost New Years Eve &amp; I just joined Cameo. Book a personalized video message from moi: https://t.co/oR3dYC8q8F</t>
  </si>
  <si>
    <t>This is where the clever bit would go...</t>
  </si>
  <si>
    <t>LAist is a website about Los Angeles &amp; everything that happens in it. Powered by @kpcc.</t>
  </si>
  <si>
    <t>Education reporter at @KPCC &amp; @LAist covering LA schools. Marathoner. Golden Gopher born, @Mizzou Tiger bred &amp; when I die, a #mntwins fan dead.</t>
  </si>
  <si>
    <t>Writer and rabble-rouser. Idealist soul w/ a pragmatic ethics. Art, architecture, film, politics, philosophy. Credentials: @uchicago @usc. LA | Boston | SF Bay</t>
  </si>
  <si>
    <t>I said I wouldn't join social media and here I am inspired by all of you in the Resistance Mom, wife and construction manager. Civil Engineering. ☮Coexist</t>
  </si>
  <si>
    <t>Where the conversation begins. Follow for breaking news, special reports, RTs of our journalists and more. Visit https://t.co/ghL9OoYKMM to share news tips.</t>
  </si>
  <si>
    <t>glitter is my fav color • ΔΖ✨</t>
  </si>
  <si>
    <t>International writer and editor bringing the world to the world through #travel FB: https://t.co/nIOWhz4v1d</t>
  </si>
  <si>
    <t>Hopeful pessimist. Keep pushin’ on. Instagram: @pete.tif</t>
  </si>
  <si>
    <t>Los Angeles Times staff photographer. Interested in the division, subtraction and addition to find the sum of the American condition. _xD83C__xDDFA__xD83C__xDDF8_ is not a zero sum game.</t>
  </si>
  <si>
    <t>SmoothJazz / BossaNova / No War / No Hate / NoNukes / ¡NO PASARÁN! / FUCK OFF Abe   / 野党は共闘！ / 共に生きよう！（とりまUNITE！）  / MEGA  / 大江健三郎 / 井上ひさし</t>
  </si>
  <si>
    <t>Now I am become sarcasm, destroyer of worlds. Cogito ergo sumbitch ipso facto vis a vis hold deez. https://t.co/dowZoEzwaX</t>
  </si>
  <si>
    <t>Advocating for Special Education and equal rights. Autism Mom, social media community organizer. Also go Lakers, go Dodgers and go Packers!</t>
  </si>
  <si>
    <t>Actor,Film Producer,Commercials,Voice Over Artist,Hand Model &amp; All Around Positive Guy</t>
  </si>
  <si>
    <t>Never let the fear of striking out keep you from playing the game. Forever a swimmer</t>
  </si>
  <si>
    <t>Executive Producer at ABC7 in LA. Champs Addict, Sports Fan, Dog Lover, Determined Explorer, California Girl. Opinions are my own.</t>
  </si>
  <si>
    <t>Wallflower_xD83C__xDF3C_</t>
  </si>
  <si>
    <t>AJ+ is news for the connected generation, sharing human struggles and challenging the status quo.</t>
  </si>
  <si>
    <t>Winnin' is problematic. People like you more when you workin' towards somethin'</t>
  </si>
  <si>
    <t>Los Angeles ☺️</t>
  </si>
  <si>
    <t>America needs a Reboot, a Software Update. Hence 2.0.1a. Peace, Love and Prosperity for All
NOT YELLING WITH ALL CAPS, JUST WRITING WITH LARGE LETTERS...PEACE</t>
  </si>
  <si>
    <t>WCW Cruiserweight Champ, bareknuckle rural liberal. Member of the fake news media; organizer; interested in everything. Tag partner: @abkiel #kielsopple</t>
  </si>
  <si>
    <t>“Teaching is a political act”—Paulo Freire. I do liberation, immigrant rights &amp; #LAUSD public education. _xD83D__xDC9B__xD83D__xDC3B__xD83D__xDC99_ #PCL JD ’18, #UCLA BA ’14, USN ESWS '86 | 友 ゆるゆり</t>
  </si>
  <si>
    <t>I pretend I am other people for a living.</t>
  </si>
  <si>
    <t>The one &amp; only World Famous 93.5 KDAY! Download our free KDAY streaming app available for iPhone / Android Now! Request Line: 323.520.KDAY</t>
  </si>
  <si>
    <t>News from Los Angeles and the world. Staffed by http://t.co/zb8HyvYyAJ editors.</t>
  </si>
  <si>
    <t>PSU</t>
  </si>
  <si>
    <t>#Christian, #Patriot, Writer, Analyst &amp; Investigation. Publish analysis on public policy &amp; anything w numbers. Articles read in 187 countries. Bio linked below.</t>
  </si>
  <si>
    <t>♌️</t>
  </si>
  <si>
    <t>You only live once, but if you do it right, once is enough. ✌ #LA / June Bby #Gemini #WhySoSerious</t>
  </si>
  <si>
    <t>snap: stephanie_mdrgn</t>
  </si>
  <si>
    <t>Teacher (Hip Hop Studies, Gov/Econ, History). Doctor of Education. Milken Educator. Out for the same thing the sun is sunnin' for. #UCLA #HalaMadrid</t>
  </si>
  <si>
    <t>I'm tired and I'm  not gonna take it anymore!</t>
  </si>
  <si>
    <t>_xD83C__xDDF2__xD83C__xDDFD__xD83C__xDDFA__xD83C__xDDF8_School Counselor Sarcastic/Passionate Opinionated/Loving. Giving me life:my 482 students,⚽️, _xD83C__xDF2E_ &amp; peeps who fight for social justice✊_xD83C__xDFFD_Tweets are my own</t>
  </si>
  <si>
    <t>I regret not going through a goth phase. Send me money &amp; I’ll doodle for you. Venmo, Cash App, &amp; PayPal: LalalaLindseyJ</t>
  </si>
  <si>
    <t>Unapologetically Progressive</t>
  </si>
  <si>
    <t>The young person's guide to conquering (and saving) the world ✨_xD83D__xDC4A__xD83C__xDFFE_</t>
  </si>
  <si>
    <t>DON'T TEST MY TRAPNESS. SC &amp; INSTA: LTBABY143</t>
  </si>
  <si>
    <t>Wife/mother/attorney MN Born/CO❤ #Resistance #ProudLiberal #Vikings  Bots/Trolls = Block    
I say FUCK ... A LOT</t>
  </si>
  <si>
    <t>Latinx Film/TV Critic &amp; Journo. Peruana-Mexicana. Words: @TheWrap @LATimes @MarieClaire @HarpersBazaar @Remezcla @Cosmopolitan. Hire Me: ymachado@gmail.com</t>
  </si>
  <si>
    <t>Writer/filmmaker/film critic/generic cat lover. Pods: @WhoShotYaPod &amp; @SwitchbladePod Fiction rep: Aevitas Creative Management</t>
  </si>
  <si>
    <t>Real-time Portland (Oregon) Twitter trends</t>
  </si>
  <si>
    <t>Maddie❤️ Echte Liebe.</t>
  </si>
  <si>
    <t>genre chameleon / grammar nerd. stories in @FrictionSeries, @Flapperhouse, etc. LARS BREAXFACE: WEREWOLF IN SPACE out Fall 2019 from @ReadSpaceBoy he/him</t>
  </si>
  <si>
    <t>Baker. All generations Pony collector. Wrestling fan. Female Brony. Fandom crier. Full time geek girl. Engaged to @Asitiswhenitwas. She/Her</t>
  </si>
  <si>
    <t>#1 NYT Bestseller, Masshole, USC Trojan, map person. RED QUEEN, GLASS SWORD, KING'S CAGE, WAR STORM. Short stories collection, May '19. I'm not here to mingle.</t>
  </si>
  <si>
    <t>Trekkie. Whovian. Rebel. Amazonian. Hufflepuff. Nerd. Freelance. Crazy Average Asian. I watch TV/Film #BodhiBrigade #TicoArmy #InGoldblumWeTrust _xD83C__xDDF9__xD83C__xDDED_</t>
  </si>
  <si>
    <t>“We are all different, but we share the same human spirit” -Stephen Hawking</t>
  </si>
  <si>
    <t>Inspiring wonder, discovery, and responsibility for our natural and cultural worlds. Join us!</t>
  </si>
  <si>
    <t>Nurturing wildlife and enriching the human experience. Sign up at https://t.co/P9vUnFBgsx. #LAZoo</t>
  </si>
  <si>
    <t>Your #1 breaking news source in Southern California. When you witness news, share it with #abc7eyewitness.</t>
  </si>
  <si>
    <t>Public School Mama. Research Nerd. Crab-slinger. Fishwife.
Opinions are my own. Retweets not endorsements. Etc. Etc.</t>
  </si>
  <si>
    <t>I’m all about that Mommy life now _xD83D__xDC81__xD83C__xDFFB_‍♀️_xD83D__xDC81__xD83C__xDFFB_‍♀️</t>
  </si>
  <si>
    <t>Horrible, no good progressive. Fiery G.R.I.T.S (Girl Raised in the South). Humanist. https://t.co/lNJ0XZOYNS
- Edna Nicora on @ActifyPress</t>
  </si>
  <si>
    <t>i actually paid to go to school _xD83E__xDD37__xD83C__xDFFB_‍♀️ CSUN ‘22 ~ Deaf Studies</t>
  </si>
  <si>
    <t>Founder/Artistic director of @BAT_Co, Proud SF Native, upcoming show: “I, Too, Sing America” #BATCO</t>
  </si>
  <si>
    <t>Writer. Founder https://t.co/hez4DY11KS. Co-owner @Houseof334. Podcaster @DrunkWatching. Badass. Bylines: Essence, Glamour, The Guardian, The Washington Post.</t>
  </si>
  <si>
    <t>Former CMO, @Technicolor | Producers Guild New Media Council, @pga_green | Climate Reality Leader | Digital Media, Brand Strategy, &amp; Sustainable Business wonk.</t>
  </si>
  <si>
    <t>The official Twitter account for the https://t.co/LtJnEZQ4mD website. Visit our blog at 
https://t.co/qiCPtraHRe</t>
  </si>
  <si>
    <t>Follow these guys:
https://t.co/pWkGwQx9aO
https://t.co/13wGKX4z2Z</t>
  </si>
  <si>
    <t>Screenwriter. Carnegie Mellon Drama &amp; ETC Alum.</t>
  </si>
  <si>
    <t>¯\_(ツ)_/¯ _xD83C__xDDF2__xD83C__xDDFD__xD83D__xDC28__xD83D__xDC99_</t>
  </si>
  <si>
    <t>Cal Berkeley _xD83D__xDC3B_ // Long Beach, CA</t>
  </si>
  <si>
    <t>brealtv business inquiries Breal001@gmail.com https://t.co/ND7QfEH7AQ</t>
  </si>
  <si>
    <t>@B_Real | @OGSenDog | @ericbobo | @DJ_Muggs | @MixMasterMike</t>
  </si>
  <si>
    <t>Attorney, lifelong resident of LA, CA. #Dems #Unions #Workers #Feminist #LGBTQ #Immigration #Environment #TheResistance #DemForce #UniteBlue #ImWithHer #Liberal</t>
  </si>
  <si>
    <t>_xD83D__xDC53_Tweets dangerous sans mes lunettes! I❤️my hubs, huskies, kitties, art, travel. BUSY wife, mom, RETIRED union thug._xD83E__xDD4A_ Half French, 100% American!_xD83C__xDDFA__xD83C__xDDF8_</t>
  </si>
  <si>
    <t>Photojournalist Los Angeles Times, Pulitzer finalist</t>
  </si>
  <si>
    <t>Personal Asst In _xD83D__xDC98_ Los Angeles - Tim &amp; Steve Wood @WOOD/FOLEY Mngt N Memory of PAUL REGINA - ZUMA BEACH-Beverly Hills- Manhattan Beach-Carmel - Benedict Canyon</t>
  </si>
  <si>
    <t>Dope and Humble ✌</t>
  </si>
  <si>
    <t>I'm trying to figure out how this website works. Also love Jesus and butt.</t>
  </si>
  <si>
    <t>Expert jungle walker. Lover of narco-novelas. Too feral for verification. I make journalism for the Eleitimes. Co-chair @latguild.</t>
  </si>
  <si>
    <t>whs _xD83C__xDF80_</t>
  </si>
  <si>
    <t>Official twitter of comedians Randy and Jason Sklar. INSTAGRAM: sklarbrothers. New Stand Up Special available to stream on @STARZ app.  HENDERSON!</t>
  </si>
  <si>
    <t>Very legal and very cool.</t>
  </si>
  <si>
    <t>Basın ilkelerini çiğneyen bir kısım medyanın psikolojik savaş yürüterek ortaya attığı mesnetsiz iddia ve çirkin iftiralarına karşı NET CEVAPLARIMIZ bu sayfada.</t>
  </si>
  <si>
    <t>L.A. native | Fil-Am | Community worker focused on health, public health, food justice, and immigrant foodways | Lover of books • art • music (views my own)</t>
  </si>
  <si>
    <t>Freelance Journalist | Photographer | Activist | @RanttMedia | @grit_post | #MeToo | Support me:
https://t.co/6pBQ9TjuaF
https://t.co/naxjIMV0Cw</t>
  </si>
  <si>
    <t>"'Children are dying'. The injustices of the world hide in those three words.” --Deadhouse Gates (They/One) #GOPNAZIS #FuckMarvel</t>
  </si>
  <si>
    <t>Consumer of foods you can eat w/one hand while chasing a toddler. Destigmatizing addiction at @evo_hw. @Rework_radio producer. Formerly @UCLALabor.</t>
  </si>
  <si>
    <t>Writer @CNN @TheAtlantic @ByShondaland Co-founder @NYCAuthentic Advocate for public schools _xD83D__xDCDA_ Proud immigrant_xD83C__xDDF7__xD83C__xDDFA__xD83D__xDD4E__xD83C__xDDFA__xD83C__xDDF8_</t>
  </si>
  <si>
    <t>Evening News Anchor, KCAL9 Los Angeles. Family, food (and drink) BBQ, bikes and news pretty much sums me up.</t>
  </si>
  <si>
    <t>I'm just a very realistic Democrat. #HealthSavingsAccounts #BombDamascus #McAuliffeKhosla2020</t>
  </si>
  <si>
    <t>I will create Professional and Unique logo designs with Creativity and  Professionalism.I can design any kind of logo
Best Regards:  Logo_Pearl</t>
  </si>
  <si>
    <t>People who vote for a letter in the alphabet are the reason this country is in the shape its in. I voted for Donald Trump because I am a proud American.</t>
  </si>
  <si>
    <t>#MAGA _xD83C__xDDFA__xD83C__xDDF8_ Go Gators _xD83C__xDF97_#Survivor _xD83C__xDF97_&amp; family.._xD83C__xDDFA__xD83C__xDDF8_.. #Deplorable #AmericaFirst _xD83C__xDDFA__xD83C__xDDF8_#TrumpTrain #Rays</t>
  </si>
  <si>
    <t>Chief film critic of bat gifs. Host of The Canon and Unspooled. Literally wrote the book on Tom Cruise.</t>
  </si>
  <si>
    <t>Vidder, fangirl, bad typist. Wanted to quietly lurk on twitter but can no longer sit this out. Resist much. Obey little. Pronouns: She/her</t>
  </si>
  <si>
    <t>Dazed &amp; Confused</t>
  </si>
  <si>
    <t>London</t>
  </si>
  <si>
    <t>California</t>
  </si>
  <si>
    <t>i'm always on the move</t>
  </si>
  <si>
    <t>Georgia, USA</t>
  </si>
  <si>
    <t>Everywhere and Nowhere</t>
  </si>
  <si>
    <t>madison, wi</t>
  </si>
  <si>
    <t>Down by Old Man Johnson's farm</t>
  </si>
  <si>
    <t>333 S Beaudry, Los Angeles, CA</t>
  </si>
  <si>
    <t>L.A./Mexico City/San Diego/TJ.</t>
  </si>
  <si>
    <t>Galaxy far far away</t>
  </si>
  <si>
    <t>los angeles</t>
  </si>
  <si>
    <t>California, USA</t>
  </si>
  <si>
    <t>PR</t>
  </si>
  <si>
    <t>New York City</t>
  </si>
  <si>
    <t xml:space="preserve">Blasting Rey’s Theme </t>
  </si>
  <si>
    <t>marcus.yam@latimes.com</t>
  </si>
  <si>
    <t>Japan</t>
  </si>
  <si>
    <t>Holdin BOFA on yo Mama's sofa</t>
  </si>
  <si>
    <t>Studio City,CA | Cannes,France</t>
  </si>
  <si>
    <t>Commonwealth of Pennsylvania</t>
  </si>
  <si>
    <t>Barrio Echo Parque, Alta Calif</t>
  </si>
  <si>
    <t>El Segundo, CA</t>
  </si>
  <si>
    <t>Support our Troops, Vets &amp; LE</t>
  </si>
  <si>
    <t>Abilene &amp; Waco, Texas</t>
  </si>
  <si>
    <t xml:space="preserve">Northern California Native </t>
  </si>
  <si>
    <t xml:space="preserve">THE GYM </t>
  </si>
  <si>
    <t>Portland, Oregon, USA</t>
  </si>
  <si>
    <t>Pittsburgh</t>
  </si>
  <si>
    <t>westside</t>
  </si>
  <si>
    <t>Staten Island, NY</t>
  </si>
  <si>
    <t>Pasadena, CA</t>
  </si>
  <si>
    <t>900 Expo Blvd. Los Angeles, CA</t>
  </si>
  <si>
    <t>Oakland, CA</t>
  </si>
  <si>
    <t>23rd block / South Central LA</t>
  </si>
  <si>
    <t>Alabama, USA</t>
  </si>
  <si>
    <t>San Francisco</t>
  </si>
  <si>
    <t>pasadena to medina</t>
  </si>
  <si>
    <t>Los Angeles, London, Lisbon</t>
  </si>
  <si>
    <t>Sacramento, CA</t>
  </si>
  <si>
    <t>34.172231,-118.304713</t>
  </si>
  <si>
    <t>Bakersfield, CA</t>
  </si>
  <si>
    <t>Riverside, CA</t>
  </si>
  <si>
    <t>gary.coronado@latimes.com</t>
  </si>
  <si>
    <t xml:space="preserve">Coast 2 Coast = LA 2 Dallas 2 </t>
  </si>
  <si>
    <t xml:space="preserve">The City by the Sea </t>
  </si>
  <si>
    <t>Almost Heaven, WV</t>
  </si>
  <si>
    <t>İstanbul, Türkiye</t>
  </si>
  <si>
    <t xml:space="preserve">LA </t>
  </si>
  <si>
    <t>CA</t>
  </si>
  <si>
    <t>Utah, USA</t>
  </si>
  <si>
    <t>_xD83D__xDCEC_ florinarodov@gmail.com</t>
  </si>
  <si>
    <t>Bethesda, MD</t>
  </si>
  <si>
    <t>Virginia, USA</t>
  </si>
  <si>
    <t>Tampa bay, Fl</t>
  </si>
  <si>
    <t>Roxy Hines Softball Field, NC</t>
  </si>
  <si>
    <t>https://t.co/1nFBwMQXB7</t>
  </si>
  <si>
    <t>http://t.co/KA8JGdxJ7o</t>
  </si>
  <si>
    <t>https://t.co/jhYwkI3oS9</t>
  </si>
  <si>
    <t>https://t.co/RfACvlo7eD</t>
  </si>
  <si>
    <t>https://t.co/b2ER8LcF6e</t>
  </si>
  <si>
    <t>http://t.co/E5PzA56lT2</t>
  </si>
  <si>
    <t>https://t.co/2dMGWBv1wK</t>
  </si>
  <si>
    <t>https://t.co/lEVCmZUPcM</t>
  </si>
  <si>
    <t>https://t.co/MM9uX0dsxI</t>
  </si>
  <si>
    <t>http://t.co/SPQBNVa2xB</t>
  </si>
  <si>
    <t>https://t.co/q5LOwuOU9Z</t>
  </si>
  <si>
    <t>http://t.co/ahvuWqicF9</t>
  </si>
  <si>
    <t>https://t.co/2wysrKmRPc</t>
  </si>
  <si>
    <t>https://t.co/WvaOPnvhUZ</t>
  </si>
  <si>
    <t>https://t.co/KXXzQkAlZv</t>
  </si>
  <si>
    <t>https://t.co/pXhQTGaaIJ</t>
  </si>
  <si>
    <t>http://t.co/ajmT5k7yEI</t>
  </si>
  <si>
    <t>https://t.co/1LJE2A4psV</t>
  </si>
  <si>
    <t>https://t.co/8bR0jH1Vd0</t>
  </si>
  <si>
    <t>https://t.co/OfEb3WT7T8</t>
  </si>
  <si>
    <t>https://t.co/lTpJjaMdCG</t>
  </si>
  <si>
    <t>http://t.co/JvbZRDfNzf</t>
  </si>
  <si>
    <t>http://t.co/AXOE8x1jk1</t>
  </si>
  <si>
    <t>https://t.co/SOXPSW0KaJ</t>
  </si>
  <si>
    <t>https://t.co/GbUn7jGEtL</t>
  </si>
  <si>
    <t>https://t.co/j4jnOKYYLN</t>
  </si>
  <si>
    <t>https://t.co/6dCendTxLJ</t>
  </si>
  <si>
    <t>https://t.co/JlGpMlgJcC</t>
  </si>
  <si>
    <t>https://t.co/jTmyOxCRGi</t>
  </si>
  <si>
    <t>https://t.co/6nzsTVa1Tc</t>
  </si>
  <si>
    <t>http://t.co/5TVdLElePH</t>
  </si>
  <si>
    <t>https://t.co/ZjdQbq2sY1</t>
  </si>
  <si>
    <t>https://t.co/aPpBqKFSna</t>
  </si>
  <si>
    <t>https://t.co/GTobTfsBa5</t>
  </si>
  <si>
    <t>https://t.co/XyyVxfBjpY</t>
  </si>
  <si>
    <t>https://t.co/pXXKftMLXQ</t>
  </si>
  <si>
    <t>https://t.co/Ju62eE9RvE</t>
  </si>
  <si>
    <t>https://t.co/tQFJVpnjbK</t>
  </si>
  <si>
    <t>https://t.co/wA2krgJd0y</t>
  </si>
  <si>
    <t>https://t.co/JkPJ4amA1Q</t>
  </si>
  <si>
    <t>https://t.co/q3OrvCb1KP</t>
  </si>
  <si>
    <t>https://t.co/HmHOjIlkNo</t>
  </si>
  <si>
    <t>http://t.co/AVKqdwrzyt</t>
  </si>
  <si>
    <t>https://t.co/Wapb2KlHNR</t>
  </si>
  <si>
    <t>https://t.co/kUZtB37kLY</t>
  </si>
  <si>
    <t>https://t.co/xG8vi4Jbnn</t>
  </si>
  <si>
    <t>https://t.co/24ClUT6mXd</t>
  </si>
  <si>
    <t>https://t.co/XMIAdkLNOE</t>
  </si>
  <si>
    <t>https://t.co/k37983sl8c</t>
  </si>
  <si>
    <t>https://t.co/X3VDHVunnQ</t>
  </si>
  <si>
    <t>https://t.co/1RCmwFfWIp</t>
  </si>
  <si>
    <t>https://t.co/nwrd5Aib6R</t>
  </si>
  <si>
    <t>https://t.co/MZCFLdavwf</t>
  </si>
  <si>
    <t>https://t.co/iyaSFQ6uYQ</t>
  </si>
  <si>
    <t>https://t.co/7x6wtWGwAi</t>
  </si>
  <si>
    <t>https://pbs.twimg.com/profile_banners/113120574/1501879998</t>
  </si>
  <si>
    <t>https://pbs.twimg.com/profile_banners/22706629/1544122222</t>
  </si>
  <si>
    <t>https://pbs.twimg.com/profile_banners/22563843/1541881062</t>
  </si>
  <si>
    <t>https://pbs.twimg.com/profile_banners/3753696193/1508657309</t>
  </si>
  <si>
    <t>https://pbs.twimg.com/profile_banners/2297435545/1464538193</t>
  </si>
  <si>
    <t>https://pbs.twimg.com/profile_banners/3753719415/1544666501</t>
  </si>
  <si>
    <t>https://pbs.twimg.com/profile_banners/47557918/1474643155</t>
  </si>
  <si>
    <t>https://pbs.twimg.com/profile_banners/599607383/1538141271</t>
  </si>
  <si>
    <t>https://pbs.twimg.com/profile_banners/7339142/1355807618</t>
  </si>
  <si>
    <t>https://pbs.twimg.com/profile_banners/335399984/1501171030</t>
  </si>
  <si>
    <t>https://pbs.twimg.com/profile_banners/30725017/1463040617</t>
  </si>
  <si>
    <t>https://pbs.twimg.com/profile_banners/402291424/1379839179</t>
  </si>
  <si>
    <t>https://pbs.twimg.com/profile_banners/2896937029/1521869922</t>
  </si>
  <si>
    <t>https://pbs.twimg.com/profile_banners/2909775949/1546872047</t>
  </si>
  <si>
    <t>https://pbs.twimg.com/profile_banners/813880878837268480/1482880955</t>
  </si>
  <si>
    <t>https://pbs.twimg.com/profile_banners/286871259/1543382597</t>
  </si>
  <si>
    <t>https://pbs.twimg.com/profile_banners/6487292/1529426807</t>
  </si>
  <si>
    <t>https://pbs.twimg.com/profile_banners/19983731/1402507994</t>
  </si>
  <si>
    <t>https://pbs.twimg.com/profile_banners/5232231/1547006631</t>
  </si>
  <si>
    <t>https://pbs.twimg.com/profile_banners/824667368395677697/1485455507</t>
  </si>
  <si>
    <t>https://pbs.twimg.com/profile_banners/807095/1522172276</t>
  </si>
  <si>
    <t>https://pbs.twimg.com/profile_banners/805570008873058304/1519094965</t>
  </si>
  <si>
    <t>https://pbs.twimg.com/profile_banners/2581128787/1427064277</t>
  </si>
  <si>
    <t>https://pbs.twimg.com/profile_banners/1292444077/1546151187</t>
  </si>
  <si>
    <t>https://pbs.twimg.com/profile_banners/1909477651/1439481448</t>
  </si>
  <si>
    <t>https://pbs.twimg.com/profile_banners/21979877/1523842081</t>
  </si>
  <si>
    <t>https://pbs.twimg.com/profile_banners/2251247551/1543393654</t>
  </si>
  <si>
    <t>https://pbs.twimg.com/profile_banners/387170537/1440794935</t>
  </si>
  <si>
    <t>https://pbs.twimg.com/profile_banners/3322262959/1453731781</t>
  </si>
  <si>
    <t>https://pbs.twimg.com/profile_banners/300642262/1531429079</t>
  </si>
  <si>
    <t>https://pbs.twimg.com/profile_banners/2179575614/1485313014</t>
  </si>
  <si>
    <t>https://pbs.twimg.com/profile_banners/390366894/1476888027</t>
  </si>
  <si>
    <t>https://pbs.twimg.com/profile_banners/1406340402/1547187885</t>
  </si>
  <si>
    <t>https://pbs.twimg.com/profile_banners/208772015/1513205253</t>
  </si>
  <si>
    <t>https://pbs.twimg.com/profile_banners/2449880716/1523755172</t>
  </si>
  <si>
    <t>https://pbs.twimg.com/profile_banners/110396781/1530119565</t>
  </si>
  <si>
    <t>https://pbs.twimg.com/profile_banners/298350016/1539038252</t>
  </si>
  <si>
    <t>https://pbs.twimg.com/profile_banners/70623391/1459836904</t>
  </si>
  <si>
    <t>https://pbs.twimg.com/profile_banners/4164805684/1456360499</t>
  </si>
  <si>
    <t>https://pbs.twimg.com/profile_banners/19070122/1528484758</t>
  </si>
  <si>
    <t>https://pbs.twimg.com/profile_banners/19551669/1394697002</t>
  </si>
  <si>
    <t>https://pbs.twimg.com/profile_banners/46440103/1540580288</t>
  </si>
  <si>
    <t>https://pbs.twimg.com/profile_banners/17659227/1535483900</t>
  </si>
  <si>
    <t>https://pbs.twimg.com/profile_banners/16664681/1537917244</t>
  </si>
  <si>
    <t>https://pbs.twimg.com/profile_banners/167248056/1539061730</t>
  </si>
  <si>
    <t>https://pbs.twimg.com/profile_banners/94607882/1398294276</t>
  </si>
  <si>
    <t>https://pbs.twimg.com/profile_banners/634178660/1545178518</t>
  </si>
  <si>
    <t>https://pbs.twimg.com/profile_banners/43382806/1538411550</t>
  </si>
  <si>
    <t>https://pbs.twimg.com/profile_banners/2513075329/1547365874</t>
  </si>
  <si>
    <t>https://pbs.twimg.com/profile_banners/2421065982/1547363893</t>
  </si>
  <si>
    <t>https://pbs.twimg.com/profile_banners/787850212484100096/1537021451</t>
  </si>
  <si>
    <t>https://pbs.twimg.com/profile_banners/434638490/1542990485</t>
  </si>
  <si>
    <t>https://pbs.twimg.com/profile_banners/240538668/1422836225</t>
  </si>
  <si>
    <t>https://pbs.twimg.com/profile_banners/964863764/1547375200</t>
  </si>
  <si>
    <t>https://pbs.twimg.com/profile_banners/24190981/1544635324</t>
  </si>
  <si>
    <t>https://pbs.twimg.com/profile_banners/2559722656/1467005474</t>
  </si>
  <si>
    <t>https://pbs.twimg.com/profile_banners/212329199/1489243646</t>
  </si>
  <si>
    <t>https://pbs.twimg.com/profile_banners/25167692/1519538939</t>
  </si>
  <si>
    <t>https://pbs.twimg.com/profile_banners/388542782/1481050558</t>
  </si>
  <si>
    <t>https://pbs.twimg.com/profile_banners/132390290/1504491240</t>
  </si>
  <si>
    <t>https://pbs.twimg.com/profile_banners/385248150/1445921495</t>
  </si>
  <si>
    <t>https://pbs.twimg.com/profile_banners/3435395337/1469823945</t>
  </si>
  <si>
    <t>https://pbs.twimg.com/profile_banners/307456978/1527113513</t>
  </si>
  <si>
    <t>https://pbs.twimg.com/profile_banners/19053831/1404766220</t>
  </si>
  <si>
    <t>https://pbs.twimg.com/profile_banners/292737255/1485297962</t>
  </si>
  <si>
    <t>https://pbs.twimg.com/profile_banners/491742198/1537908891</t>
  </si>
  <si>
    <t>https://pbs.twimg.com/profile_banners/43387270/1544083258</t>
  </si>
  <si>
    <t>https://pbs.twimg.com/profile_banners/55277015/1531521865</t>
  </si>
  <si>
    <t>https://pbs.twimg.com/profile_banners/17795275/1547156206</t>
  </si>
  <si>
    <t>https://pbs.twimg.com/profile_banners/16374678/1502745997</t>
  </si>
  <si>
    <t>https://pbs.twimg.com/profile_banners/12700962/1390980056</t>
  </si>
  <si>
    <t>https://pbs.twimg.com/profile_banners/320535300/1522901384</t>
  </si>
  <si>
    <t>https://pbs.twimg.com/profile_banners/894037941034655748/1502322689</t>
  </si>
  <si>
    <t>https://pbs.twimg.com/profile_banners/2612339056/1537643844</t>
  </si>
  <si>
    <t>https://pbs.twimg.com/profile_banners/347941278/1494557204</t>
  </si>
  <si>
    <t>https://pbs.twimg.com/profile_banners/18377624/1525923487</t>
  </si>
  <si>
    <t>https://pbs.twimg.com/profile_banners/106546420/1546251079</t>
  </si>
  <si>
    <t>https://pbs.twimg.com/profile_banners/2233746967/1503955430</t>
  </si>
  <si>
    <t>https://pbs.twimg.com/profile_banners/4119647773/1454567721</t>
  </si>
  <si>
    <t>https://pbs.twimg.com/profile_banners/25044541/1490323875</t>
  </si>
  <si>
    <t>https://pbs.twimg.com/profile_banners/2856105870/1547249708</t>
  </si>
  <si>
    <t>https://pbs.twimg.com/profile_banners/323039607/1518940961</t>
  </si>
  <si>
    <t>https://pbs.twimg.com/profile_banners/17121755/1539893135</t>
  </si>
  <si>
    <t>https://pbs.twimg.com/profile_banners/48169084/1538107461</t>
  </si>
  <si>
    <t>https://pbs.twimg.com/profile_banners/1309709588/1542016817</t>
  </si>
  <si>
    <t>https://pbs.twimg.com/profile_banners/1523891821/1484711139</t>
  </si>
  <si>
    <t>https://pbs.twimg.com/profile_banners/16488269/1405144179</t>
  </si>
  <si>
    <t>https://pbs.twimg.com/profile_banners/2707081892/1515458092</t>
  </si>
  <si>
    <t>https://pbs.twimg.com/profile_banners/1071139821677109248/1547449554</t>
  </si>
  <si>
    <t>https://pbs.twimg.com/profile_banners/56309451/1445493251</t>
  </si>
  <si>
    <t>https://pbs.twimg.com/profile_banners/1084513238715428865/1547450449</t>
  </si>
  <si>
    <t>https://pbs.twimg.com/profile_banners/15854730/1537643633</t>
  </si>
  <si>
    <t>https://pbs.twimg.com/profile_banners/975910521051398144/1546169885</t>
  </si>
  <si>
    <t>https://pbs.twimg.com/profile_banners/34559099/1522953025</t>
  </si>
  <si>
    <t>https://pbs.twimg.com/profile_banners/19560291/1528431071</t>
  </si>
  <si>
    <t>https://pbs.twimg.com/profile_banners/2730749266/1543846630</t>
  </si>
  <si>
    <t>https://pbs.twimg.com/profile_banners/3138656613/1509548064</t>
  </si>
  <si>
    <t>https://pbs.twimg.com/profile_banners/808739/1482294915</t>
  </si>
  <si>
    <t>https://pbs.twimg.com/profile_banners/2503205006/1547405414</t>
  </si>
  <si>
    <t>https://pbs.twimg.com/profile_banners/499863579/1521712702</t>
  </si>
  <si>
    <t>https://pbs.twimg.com/profile_banners/1130042420/1546447823</t>
  </si>
  <si>
    <t>https://pbs.twimg.com/profile_banners/4922979168/1539866552</t>
  </si>
  <si>
    <t>https://pbs.twimg.com/profile_banners/92342826/1525797656</t>
  </si>
  <si>
    <t>https://pbs.twimg.com/profile_banners/3103249595/1507391051</t>
  </si>
  <si>
    <t>https://pbs.twimg.com/profile_banners/25276610/1505607518</t>
  </si>
  <si>
    <t>https://pbs.twimg.com/profile_banners/1082349141806723072/1547321933</t>
  </si>
  <si>
    <t>https://pbs.twimg.com/profile_banners/776464357790191617/1477930361</t>
  </si>
  <si>
    <t>https://pbs.twimg.com/profile_banners/527047159/1482287461</t>
  </si>
  <si>
    <t>https://pbs.twimg.com/profile_banners/20455929/1479837180</t>
  </si>
  <si>
    <t>https://pbs.twimg.com/profile_banners/2422323626/1545530014</t>
  </si>
  <si>
    <t>en-gb</t>
  </si>
  <si>
    <t>tr</t>
  </si>
  <si>
    <t>de</t>
  </si>
  <si>
    <t>http://abs.twimg.com/images/themes/theme1/bg.png</t>
  </si>
  <si>
    <t>http://abs.twimg.com/images/themes/theme12/bg.gif</t>
  </si>
  <si>
    <t>http://abs.twimg.com/images/themes/theme14/bg.gif</t>
  </si>
  <si>
    <t>http://abs.twimg.com/images/themes/theme17/bg.gif</t>
  </si>
  <si>
    <t>http://abs.twimg.com/images/themes/theme9/bg.gif</t>
  </si>
  <si>
    <t>http://abs.twimg.com/images/themes/theme11/bg.gif</t>
  </si>
  <si>
    <t>http://abs.twimg.com/images/themes/theme6/bg.gif</t>
  </si>
  <si>
    <t>http://abs.twimg.com/images/themes/theme3/bg.gif</t>
  </si>
  <si>
    <t>http://abs.twimg.com/images/themes/theme4/bg.gif</t>
  </si>
  <si>
    <t>http://abs.twimg.com/images/themes/theme13/bg.gif</t>
  </si>
  <si>
    <t>http://abs.twimg.com/images/themes/theme10/bg.gif</t>
  </si>
  <si>
    <t>http://abs.twimg.com/images/themes/theme2/bg.gif</t>
  </si>
  <si>
    <t>http://abs.twimg.com/images/themes/theme16/bg.gif</t>
  </si>
  <si>
    <t>http://abs.twimg.com/images/themes/theme7/bg.gif</t>
  </si>
  <si>
    <t>http://abs.twimg.com/images/themes/theme15/bg.png</t>
  </si>
  <si>
    <t>http://abs.twimg.com/images/themes/theme5/bg.gif</t>
  </si>
  <si>
    <t>http://abs.twimg.com/images/themes/theme18/bg.gif</t>
  </si>
  <si>
    <t>http://pbs.twimg.com/profile_images/926555331840245761/L5a5WH5y_normal.jpg</t>
  </si>
  <si>
    <t>http://pbs.twimg.com/profile_images/1011730818522275840/WxGGhruA_normal.jpg</t>
  </si>
  <si>
    <t>http://pbs.twimg.com/profile_images/978053787368636416/K3hco7A0_normal.jpg</t>
  </si>
  <si>
    <t>http://pbs.twimg.com/profile_images/751511826337193984/CnjuKyO-_normal.jpg</t>
  </si>
  <si>
    <t>http://pbs.twimg.com/profile_images/840657455142989824/Wwe0fF2p_normal.jpg</t>
  </si>
  <si>
    <t>http://pbs.twimg.com/profile_images/1571282198/11logo_normal.jpg</t>
  </si>
  <si>
    <t>http://pbs.twimg.com/profile_images/974433472742793216/CZJrI1wD_normal.jpg</t>
  </si>
  <si>
    <t>http://pbs.twimg.com/profile_images/1082966792312631297/rOhH5Wxu_normal.jpg</t>
  </si>
  <si>
    <t>http://pbs.twimg.com/profile_images/871371291005038593/hecPEFq1_normal.jpg</t>
  </si>
  <si>
    <t>http://pbs.twimg.com/profile_images/942784892882112513/qV4xB0I3_normal.jpg</t>
  </si>
  <si>
    <t>http://pbs.twimg.com/profile_images/959692718338265088/8yqz2oix_normal.jpg</t>
  </si>
  <si>
    <t>http://pbs.twimg.com/profile_images/1082944363603288065/DjTCB5fx_normal.jpg</t>
  </si>
  <si>
    <t>http://pbs.twimg.com/profile_images/778683517085429763/3paoj4eK_normal.jpg</t>
  </si>
  <si>
    <t>http://pbs.twimg.com/profile_images/646121562412683265/E6_Abh4J_normal.jpg</t>
  </si>
  <si>
    <t>http://pbs.twimg.com/profile_images/1012020793348198401/ohNwCtH9_normal.jpg</t>
  </si>
  <si>
    <t>http://pbs.twimg.com/profile_images/914602500757504001/JO4Dko0N_normal.jpg</t>
  </si>
  <si>
    <t>http://pbs.twimg.com/profile_images/978602630187442176/aGw6UdZs_normal.jpg</t>
  </si>
  <si>
    <t>http://pbs.twimg.com/profile_images/1083379027/TrendsMap-Logo-_Dark___1__normal.png</t>
  </si>
  <si>
    <t>http://pbs.twimg.com/profile_images/1017854910048526338/7GvpDhjd_normal.jpg</t>
  </si>
  <si>
    <t>http://pbs.twimg.com/profile_images/1082700532953767936/FaPcMMlQ_normal.jpg</t>
  </si>
  <si>
    <t>http://pbs.twimg.com/profile_images/869214714143809536/Fy8fI_7m_normal.jpg</t>
  </si>
  <si>
    <t>http://pbs.twimg.com/profile_images/938282722836938752/-G_58NzT_normal.jpg</t>
  </si>
  <si>
    <t>http://pbs.twimg.com/profile_images/919821052993183744/dd2IqjOf_normal.jpg</t>
  </si>
  <si>
    <t>http://pbs.twimg.com/profile_images/1066251550937374720/ISlC5rC__normal.jpg</t>
  </si>
  <si>
    <t>http://pbs.twimg.com/profile_images/1073632923855671296/p0E9ueoN_normal.jpg</t>
  </si>
  <si>
    <t>http://pbs.twimg.com/profile_images/542377992454811648/eLJ6uGbW_normal.jpeg</t>
  </si>
  <si>
    <t>http://pbs.twimg.com/profile_images/832740130167234560/GEROALkF_normal.jpg</t>
  </si>
  <si>
    <t>http://pbs.twimg.com/profile_images/1046611769735634944/lImp8TNY_normal.jpg</t>
  </si>
  <si>
    <t>http://pbs.twimg.com/profile_images/823946245395755009/C4xemyCI_normal.jpg</t>
  </si>
  <si>
    <t>http://pbs.twimg.com/profile_images/1017823156545912832/M2uH1b2d_normal.jpg</t>
  </si>
  <si>
    <t>http://pbs.twimg.com/profile_images/1069598019845320704/Xsz44BLO_normal.jpg</t>
  </si>
  <si>
    <t>http://pbs.twimg.com/profile_images/771421378541080576/q86WWBT3_normal.jpg</t>
  </si>
  <si>
    <t>http://pbs.twimg.com/profile_images/1080240837215174657/YDplcfhT_normal.jpg</t>
  </si>
  <si>
    <t>http://pbs.twimg.com/profile_images/995139152826978304/_KPa_-dD_normal.jpg</t>
  </si>
  <si>
    <t>http://pbs.twimg.com/profile_images/907420043046117376/gadSQjKk_normal.jpg</t>
  </si>
  <si>
    <t>Open Twitter Page for This Person</t>
  </si>
  <si>
    <t>https://twitter.com/sabinenamba</t>
  </si>
  <si>
    <t>https://twitter.com/utlanow</t>
  </si>
  <si>
    <t>https://twitter.com/californialabor</t>
  </si>
  <si>
    <t>https://twitter.com/likerambo21</t>
  </si>
  <si>
    <t>https://twitter.com/godfreyland</t>
  </si>
  <si>
    <t>https://twitter.com/tialaurynn</t>
  </si>
  <si>
    <t>https://twitter.com/ginggershankar</t>
  </si>
  <si>
    <t>https://twitter.com/wesleykarl90</t>
  </si>
  <si>
    <t>https://twitter.com/demsocialists</t>
  </si>
  <si>
    <t>https://twitter.com/losangelista</t>
  </si>
  <si>
    <t>https://twitter.com/laschools</t>
  </si>
  <si>
    <t>https://twitter.com/longdrivesouth</t>
  </si>
  <si>
    <t>https://twitter.com/union_sports_</t>
  </si>
  <si>
    <t>https://twitter.com/haunteddiner</t>
  </si>
  <si>
    <t>https://twitter.com/jaimethekeeeper</t>
  </si>
  <si>
    <t>https://twitter.com/mel_ankoly</t>
  </si>
  <si>
    <t>https://twitter.com/seanastin</t>
  </si>
  <si>
    <t>https://twitter.com/notstate</t>
  </si>
  <si>
    <t>https://twitter.com/laist</t>
  </si>
  <si>
    <t>https://twitter.com/kystokes</t>
  </si>
  <si>
    <t>https://twitter.com/xina</t>
  </si>
  <si>
    <t>https://twitter.com/ct_alchemist</t>
  </si>
  <si>
    <t>https://twitter.com/nytimes</t>
  </si>
  <si>
    <t>https://twitter.com/spiritofbellamy</t>
  </si>
  <si>
    <t>https://twitter.com/ledeee_</t>
  </si>
  <si>
    <t>https://twitter.com/dnana_c</t>
  </si>
  <si>
    <t>https://twitter.com/29708keko</t>
  </si>
  <si>
    <t>https://twitter.com/mtendstotravel</t>
  </si>
  <si>
    <t>https://twitter.com/skinnny_pete</t>
  </si>
  <si>
    <t>https://twitter.com/yamphoto</t>
  </si>
  <si>
    <t>https://twitter.com/tweetrain007</t>
  </si>
  <si>
    <t>https://twitter.com/eclecticbrotha</t>
  </si>
  <si>
    <t>https://twitter.com/latinawonk</t>
  </si>
  <si>
    <t>https://twitter.com/villavlcek</t>
  </si>
  <si>
    <t>https://twitter.com/jacquesderosena</t>
  </si>
  <si>
    <t>https://twitter.com/rachelmumma1</t>
  </si>
  <si>
    <t>https://twitter.com/kerryloring</t>
  </si>
  <si>
    <t>https://twitter.com/genesisyvettee</t>
  </si>
  <si>
    <t>https://twitter.com/ajplus</t>
  </si>
  <si>
    <t>https://twitter.com/turis_20</t>
  </si>
  <si>
    <t>https://twitter.com/carodmoon</t>
  </si>
  <si>
    <t>https://twitter.com/usatwopointo</t>
  </si>
  <si>
    <t>https://twitter.com/theactualtodd</t>
  </si>
  <si>
    <t>https://twitter.com/rdsathene</t>
  </si>
  <si>
    <t>https://twitter.com/michaeljaiwhite</t>
  </si>
  <si>
    <t>https://twitter.com/935kday</t>
  </si>
  <si>
    <t>https://twitter.com/penut112</t>
  </si>
  <si>
    <t>https://twitter.com/latimes</t>
  </si>
  <si>
    <t>https://twitter.com/jasminnlomelii</t>
  </si>
  <si>
    <t>https://twitter.com/netadvisor</t>
  </si>
  <si>
    <t>https://twitter.com/kimoraaa____</t>
  </si>
  <si>
    <t>https://twitter.com/lacityboy</t>
  </si>
  <si>
    <t>https://twitter.com/mdrgnstephanie</t>
  </si>
  <si>
    <t>https://twitter.com/rustin3000</t>
  </si>
  <si>
    <t>https://twitter.com/michal65172907</t>
  </si>
  <si>
    <t>https://twitter.com/corrinawright</t>
  </si>
  <si>
    <t>https://twitter.com/erikalizette18</t>
  </si>
  <si>
    <t>https://twitter.com/lalalalindseyj</t>
  </si>
  <si>
    <t>https://twitter.com/mjademurphy</t>
  </si>
  <si>
    <t>https://twitter.com/m_memeh</t>
  </si>
  <si>
    <t>https://twitter.com/teenvogue</t>
  </si>
  <si>
    <t>https://twitter.com/ltbaby143</t>
  </si>
  <si>
    <t>https://twitter.com/skolsister2017</t>
  </si>
  <si>
    <t>https://twitter.com/sassymamainla</t>
  </si>
  <si>
    <t>https://twitter.com/awolfeful</t>
  </si>
  <si>
    <t>https://twitter.com/trendsportland</t>
  </si>
  <si>
    <t>https://twitter.com/liljuan_69</t>
  </si>
  <si>
    <t>https://twitter.com/brandon_getz</t>
  </si>
  <si>
    <t>https://twitter.com/brwnskin_ldy</t>
  </si>
  <si>
    <t>https://twitter.com/mintamenapie</t>
  </si>
  <si>
    <t>https://twitter.com/victoriaaveyard</t>
  </si>
  <si>
    <t>https://twitter.com/lsirikul</t>
  </si>
  <si>
    <t>https://twitter.com/heyimmarkus</t>
  </si>
  <si>
    <t>https://twitter.com/nhmla</t>
  </si>
  <si>
    <t>https://twitter.com/lazoo</t>
  </si>
  <si>
    <t>https://twitter.com/abc7</t>
  </si>
  <si>
    <t>https://twitter.com/annswin</t>
  </si>
  <si>
    <t>https://twitter.com/lishh87</t>
  </si>
  <si>
    <t>https://twitter.com/alt_leftalabama</t>
  </si>
  <si>
    <t>https://twitter.com/kimberly__bb</t>
  </si>
  <si>
    <t>https://twitter.com/rodneyejacksonj</t>
  </si>
  <si>
    <t>https://twitter.com/britnidwrites</t>
  </si>
  <si>
    <t>https://twitter.com/usdew</t>
  </si>
  <si>
    <t>https://twitter.com/transparent_ca</t>
  </si>
  <si>
    <t>https://twitter.com/auhsdbond</t>
  </si>
  <si>
    <t>https://twitter.com/ryanbdixon</t>
  </si>
  <si>
    <t>https://twitter.com/valthekoala</t>
  </si>
  <si>
    <t>https://twitter.com/misanaviltz</t>
  </si>
  <si>
    <t>https://twitter.com/b_real</t>
  </si>
  <si>
    <t>https://twitter.com/cypresshill</t>
  </si>
  <si>
    <t>https://twitter.com/xdaexmaurx</t>
  </si>
  <si>
    <t>https://twitter.com/analisa_swan</t>
  </si>
  <si>
    <t>https://twitter.com/frenchcori</t>
  </si>
  <si>
    <t>https://twitter.com/gary_coronado</t>
  </si>
  <si>
    <t>https://twitter.com/realimrickjame1</t>
  </si>
  <si>
    <t>https://twitter.com/dubroxx</t>
  </si>
  <si>
    <t>https://twitter.com/eatbutt4christ</t>
  </si>
  <si>
    <t>https://twitter.com/cmonstah</t>
  </si>
  <si>
    <t>https://twitter.com/juullaayy16</t>
  </si>
  <si>
    <t>https://twitter.com/sklarbrothers</t>
  </si>
  <si>
    <t>https://twitter.com/mattob34</t>
  </si>
  <si>
    <t>https://twitter.com/mdkvdencevaplar</t>
  </si>
  <si>
    <t>https://twitter.com/belinayyildiz13</t>
  </si>
  <si>
    <t>https://twitter.com/mellemusic</t>
  </si>
  <si>
    <t>https://twitter.com/mamajojo</t>
  </si>
  <si>
    <t>https://twitter.com/luamarilyn</t>
  </si>
  <si>
    <t>https://twitter.com/kazweida</t>
  </si>
  <si>
    <t>https://twitter.com/samantha_clause</t>
  </si>
  <si>
    <t>https://twitter.com/sritoper</t>
  </si>
  <si>
    <t>https://twitter.com/florinarodov</t>
  </si>
  <si>
    <t>https://twitter.com/jeffvaughn</t>
  </si>
  <si>
    <t>https://twitter.com/realisticdemoc1</t>
  </si>
  <si>
    <t>https://twitter.com/logo_pearl</t>
  </si>
  <si>
    <t>https://twitter.com/saulgood13</t>
  </si>
  <si>
    <t>https://twitter.com/mprays03</t>
  </si>
  <si>
    <t>https://twitter.com/theamynicholson</t>
  </si>
  <si>
    <t>https://twitter.com/morgandawn6</t>
  </si>
  <si>
    <t>https://twitter.com/jedimunoz_</t>
  </si>
  <si>
    <t>sabinenamba
RT @CaliforniaLabor: Through rain
or shine, we will be standing with
@UTLAnow educators on the picket
line. _xD83D__xDCAA_ #UTLAstrong #LAUSDStrike
#1u…</t>
  </si>
  <si>
    <t xml:space="preserve">utlanow
</t>
  </si>
  <si>
    <t>californialabor
Through rain or shine, we will
be standing with @UTLAnow educators
on the picket line. _xD83D__xDCAA_ #UTLAstrong
#LAUSDStrike #1u https://t.co/y7N3dUF0Vd</t>
  </si>
  <si>
    <t>likerambo21
RT @godfreyland: #LAUSDStrike:
If we can handle classes of 49,
we can handle rain. https://t.co/nFRlGcbEua</t>
  </si>
  <si>
    <t>godfreyland
#LAUSDStrike at the Metro Station!
https://t.co/TD12uIhiBJ</t>
  </si>
  <si>
    <t>tialaurynn
RT @GinggerShankar: I stand behind
the teachers of UTLA because I
believe in fair contracts, better
pay, and smaller classes for teachers,…</t>
  </si>
  <si>
    <t>ginggershankar
I stand behind the teachers of
UTLA because I believe in fair
contracts, better pay, and smaller
classes for teachers, educators,
students, and my LA community.
We are NOTHING without them.#strike4ed
#REDfored #UTLAstrong #WeareLA
#LAUSDStrike #UTLAnow #UTLA #fightingforeducation
https://t.co/qcslH8Eu6t</t>
  </si>
  <si>
    <t>wesleykarl90
RT @DemSocialists: Across the country,
we stand with teachers! #LAUSDStrike
https://t.co/YJCv7y1Z37</t>
  </si>
  <si>
    <t>demsocialists
Across the country, we stand with
teachers! #LAUSDStrike https://t.co/YJCv7y1Z37</t>
  </si>
  <si>
    <t>losangelista
Drove past roughly 10 @LASchools
campuses today and every single
one had dozens of people picketing
in the rain. And I’m not talking
drizzle. It is POURING here in
Los Angeles — quite a commitment
to lower class sizes/more nurses
@UTLAnow is asking for. #LAUSDStrike</t>
  </si>
  <si>
    <t xml:space="preserve">laschools
</t>
  </si>
  <si>
    <t>longdrivesouth
RT @losangelista: Drove past roughly
10 @LASchools campuses today and
every single one had dozens of
people picketing in the rain. And
I’m…</t>
  </si>
  <si>
    <t>union_sports_
RT @CaliforniaLabor: Through rain
or shine, we will be standing with
@UTLAnow educators on the picket
line. _xD83D__xDCAA_ #UTLAstrong #LAUSDStrike
#1u…</t>
  </si>
  <si>
    <t>haunteddiner
‼️LAUSD STUDENTS‼️on ALL strike
days, free metro rides will be
offered with LAUSD school IDs!
also, the LA zoo, MOCA, natural
history museum, &amp;amp; la brea tar
pits will not charge us admission!!!
don’t cross the picket lines, support
your teachers! #RedForEd #LAUSDStrike</t>
  </si>
  <si>
    <t>jaimethekeeeper
RT @haunteddiner: ‼️LAUSD STUDENTS‼️on
ALL strike days, free metro rides
will be offered with LAUSD school
IDs! also, the LA zoo, MOCA, nat…</t>
  </si>
  <si>
    <t>mel_ankoly
We've provided coffee and snacks
and opened our home for teachers
fighting to improve the education
of Los Angeles students. #UTLAStrike
#LAUSDStrike #UTLAStrong</t>
  </si>
  <si>
    <t>seanastin
MESSAGE OF SUPPORT TO STRIKING
TEACHERS in Los Angeles!!! #LAUSDStrike
https://t.co/G9QBe9qvuQ</t>
  </si>
  <si>
    <t>notstate
RT @SeanAstin: MESSAGE OF SUPPORT
TO STRIKING TEACHERS in Los Angeles!!!
#LAUSDStrike https://t.co/G9QBe9qvuQ</t>
  </si>
  <si>
    <t>laist
RT @kystokes: The plant manager
at #Reseda Charter High School,
an @LASchools campus with @UTLAnow
teachers, walks me through a hallway
tha…</t>
  </si>
  <si>
    <t>kystokes
The plant manager at #Reseda Charter
High School, an @LASchools campus
with @UTLAnow teachers, walks me
through a hallway that’s normally
bustling with students at this
time. #LAUSDStrike #UTLAStrike
https://t.co/n6jqonGTua</t>
  </si>
  <si>
    <t>xina
RT @LAist: We're covering a rainy
Day 1 of the #LAUSDStrike. Here's
what's happening https://t.co/3yndg4ZAkT
https://t.co/8jIYlZq6Fw</t>
  </si>
  <si>
    <t>ct_alchemist
@nytimes Bravo teachers. You deserve
the best pay. You're educating
the future. We support you! #LAUSDStrike
https://t.co/oHmBfIYG6l</t>
  </si>
  <si>
    <t xml:space="preserve">nytimes
</t>
  </si>
  <si>
    <t>spiritofbellamy
RT @CT_Alchemist: @nytimes Bravo
teachers. You deserve the best
pay. You're educating the future.
We support you! #LAUSDStrike https://t.co…</t>
  </si>
  <si>
    <t>ledeee_
I stand with teachers ♥️ #LAUSDStrike</t>
  </si>
  <si>
    <t>dnana_c
RT @ledeee_: I stand with teachers
♥️ #LAUSDStrike</t>
  </si>
  <si>
    <t>29708keko
Watch what happened at 0:08 in
@MTendsToTravel's broadcast: Los
Angeles teachers on strike #PressTalk
#LAUSDstrike … https://t.co/aIb0dnQ0Z4</t>
  </si>
  <si>
    <t xml:space="preserve">mtendstotravel
</t>
  </si>
  <si>
    <t>skinnny_pete
RT @yamphoto: UTLA teachers and
supporters gather in front of city
hall. #dtla #LAUSDstrike #utlastrike
https://t.co/nFDMYP09hi</t>
  </si>
  <si>
    <t>yamphoto
UTLA teachers and supporters gather
in front of city hall. #dtla #LAUSDstrike
#utlastrike https://t.co/nFDMYP09hi</t>
  </si>
  <si>
    <t>tweetrain007
RT @CaliforniaLabor: Through rain
or shine, we will be standing with
@UTLAnow educators on the picket
line. _xD83D__xDCAA_ #UTLAstrong #LAUSDStrike
#1u…</t>
  </si>
  <si>
    <t>eclecticbrotha
RT @latinawonk: I’m willing to
bet local news sucks more in my
town than yours. Here in LA we
have the largest teacher strike
in 30 yrs and…</t>
  </si>
  <si>
    <t>latinawonk
I’m willing to bet local news sucks
more in my town than yours. Here
in LA we have the largest teacher
strike in 30 yrs and local news
is covering a car chase instead
of the 100s of teachers gathering
in downtown LA! #KTLA #CBSLA #NBCLA
#ABC7 #LAUSDStrike</t>
  </si>
  <si>
    <t>villavlcek
RT @godfreyland: #LAUSDStrike:
If we can handle classes of 49,
we can handle rain. https://t.co/nFRlGcbEua</t>
  </si>
  <si>
    <t>jacquesderosena
You don’t have to change the world.
You just have to change what you
pay attention to in the world.
And that is hugely powerful. #Discoveries
#GrowthMindset . #goodmorning #MondayMorning
#MondayMood #MondayMotivaton #Actor
#Artist #MondayMarvels #MondayThoughts
#LAUSDStrike</t>
  </si>
  <si>
    <t>rachelmumma1
RT @kerryloring: Give this kid
extra credit for creativity! #LAUSDStrike
https://t.co/aExzyOxjAd</t>
  </si>
  <si>
    <t>kerryloring
Give this kid extra credit for
creativity! #LAUSDStrike https://t.co/aExzyOxjAd</t>
  </si>
  <si>
    <t>genesisyvettee
RT @ajplus: "Students, we are striking
for you!" Tens of thousands of
LA teachers are on strike in the
pouring rain to demand better wages…</t>
  </si>
  <si>
    <t>ajplus
"Students, we are striking for
you!" Tens of thousands of LA teachers
are on strike in the pouring rain
to demand better wages and smaller
class sizes. Some kids joined the
teachers in solidarity. #LAUSDStrike
https://t.co/w2v0HKfd8o</t>
  </si>
  <si>
    <t>turis_20
RT @CaroDMoon: Mad respect to ALL
teachers out there in the rain!!!
#LAUSDStrike</t>
  </si>
  <si>
    <t>carodmoon
Mad respect to ALL teachers out
there in the rain!!! #LAUSDStrike</t>
  </si>
  <si>
    <t>usatwopointo
#LAUSDStrike Sorry Teachers, #California
has no money for you. We need to
"Import" more students for you
to teach, while not Increasing
your pay. https://t.co/xKaMYCzfwk</t>
  </si>
  <si>
    <t>theactualtodd
RT @latinawonk: I’m willing to
bet local news sucks more in my
town than yours. Here in LA we
have the largest teacher strike
in 30 yrs and…</t>
  </si>
  <si>
    <t>rdsathene
RT @godfreyland: #LAUSDStrike at
the Metro Station! https://t.co/TD12uIhiBJ</t>
  </si>
  <si>
    <t>michaeljaiwhite
RT @935KDAY: To all the teachers
and staff going on strike today,
we respect you and support you.
✊_xD83C__xDFFD_ #LAUSDstrike #LAUSDStrike</t>
  </si>
  <si>
    <t>935kday
Support the teachers of LA. ✊_xD83C__xDFFD_
#LAUSDStrike _xD83C__xDFA5_: @UTLAnow https://t.co/6gwHHdPRyA</t>
  </si>
  <si>
    <t>penut112
RT @godfreyland: #LAUSDStrike at
the Metro Station! https://t.co/TD12uIhiBJ</t>
  </si>
  <si>
    <t>latimes
Los Angeles teachers are on strike
for the first time in 30 years.
It was nearly one year ago that
teachers in West Virginia walked
out and sparked a wave of protests
in other states. Here’s how #LAUSDStrike
compares to others https://t.co/lkjvmtMWF1</t>
  </si>
  <si>
    <t>jasminnlomelii
RT @latimes: Los Angeles teachers
are on strike for the first time
in 30 years. It was nearly one
year ago that teachers in West
Virginia…</t>
  </si>
  <si>
    <t>netadvisor
RT @NetAdvisor: #LAUSDStrike FAQ:
- Budget: $8.37 Billion - Spending
Per Student: $13,054 /yr - Avr
Teacher Salary: $83,041 +Retirement,
HC…</t>
  </si>
  <si>
    <t>kimoraaa____
RT @LAcityboy: To be clear! educators
are not walking out on your children,
they are walking out FOR YOUR CHILDREN!
#LAUSDStrike</t>
  </si>
  <si>
    <t>lacityboy
To be clear! educators are not
walking out on your children, they
are walking out FOR YOUR CHILDREN!
#LAUSDStrike</t>
  </si>
  <si>
    <t>mdrgnstephanie
RT @Rustin3000: Don't diminish
the strike by saying it's just
for better pay. LAUSD teachers
also want reductions in standardized
testing,…</t>
  </si>
  <si>
    <t>rustin3000
Don't diminish the strike by saying
it's just for better pay. LAUSD
teachers also want reductions in
standardized testing, lower class
sizes, an increase in support staff,
and more to improve the educational
experiences and outcomes of all
students. #LAUSDStrike #RedForEd</t>
  </si>
  <si>
    <t>michal65172907
RT @CaliforniaLabor: Through rain
or shine, we will be standing with
@UTLAnow educators on the picket
line. _xD83D__xDCAA_ #UTLAstrong #LAUSDStrike
#1u…</t>
  </si>
  <si>
    <t>corrinawright
#LAUSDStrike it’s a relief to keep
my child home today so she doesn’t
have to sit in her 45 students
per class and attempt to learn.
Thank you to all the teachers for
saying NO MORE. https://t.co/ORq3dNk7cZ</t>
  </si>
  <si>
    <t>erikalizette18
RT @corrinawright: #LAUSDStrike
it’s a relief to keep my child
home today so she doesn’t have
to sit in her 45 students per class
and attem…</t>
  </si>
  <si>
    <t>lalalalindseyj
RT @MJadeMurphy: To be clear: LA
funding per student is roughly
half of NYC funding. Class size
is enormous, supplies are non-existent,
equ…</t>
  </si>
  <si>
    <t>mjademurphy
To be clear: LA funding per student
is roughly half of NYC funding.
Class size is enormous, supplies
are non-existent, equity initiatives
aren't funded &amp;amp; eds haven't
had a cost of living increase in
over 10 yrs. The state govt put
citizens last. Not teachers #LAUSDStrike
#Union https://t.co/ErlfGmuqSH</t>
  </si>
  <si>
    <t>m_memeh
RT @LAcityboy: To be clear! educators
are not walking out on your children,
they are walking out FOR YOUR CHILDREN!
#LAUSDStrike</t>
  </si>
  <si>
    <t>teenvogue
Shout out to all of the LA teachers
on strike, today! _xD83D__xDC4F_ #LAUSDStrike
https://t.co/vv737LRezZ</t>
  </si>
  <si>
    <t>ltbaby143
RT @TeenVogue: Shout out to all
of the LA teachers on strike, today!
_xD83D__xDC4F_ #LAUSDStrike https://t.co/vv737LRezZ</t>
  </si>
  <si>
    <t>skolsister2017
RT @CaliforniaLabor: Through rain
or shine, we will be standing with
@UTLAnow educators on the picket
line. _xD83D__xDCAA_ #UTLAstrong #LAUSDStrike
#1u…</t>
  </si>
  <si>
    <t>sassymamainla
RT @AWolfeful: When you see people
saying that the #LAUSDStrike is
only about greedy teachers asking
for more money, this narrative
has bee…</t>
  </si>
  <si>
    <t>awolfeful
When you see people saying that
the #LAUSDStrike is only about
greedy teachers asking for more
money, this narrative has been
quietly driven by a site called
LA School Report. Here's some background
on their agenda to push LAUSD to
insolvency. https://t.co/Vs6WUlA3IW</t>
  </si>
  <si>
    <t>trendsportland
#lausdstrike is now trending in
#Portland https://t.co/e7OLp9gx2V
https://t.co/TrzEjgJ3PM</t>
  </si>
  <si>
    <t>liljuan_69
RT @CaroDMoon: Mad respect to ALL
teachers out there in the rain!!!
#LAUSDStrike</t>
  </si>
  <si>
    <t>brandon_getz
Solidarity with the teachers in
LA. ✊✊✊ #LAUSDStrike https://t.co/fZ97lqCaVC</t>
  </si>
  <si>
    <t>brwnskin_ldy
access to librarians &amp;amp; psychiatrists
everyday too, instead of once a
week #LAUSDStrike https://t.co/FuJ7D6EIzV</t>
  </si>
  <si>
    <t>mintamenapie
RT @AWolfeful: When you see people
saying that the #LAUSDStrike is
only about greedy teachers asking
for more money, this narrative
has bee…</t>
  </si>
  <si>
    <t>victoriaaveyard
RT @Rustin3000: Don't diminish
the strike by saying it's just
for better pay. LAUSD teachers
also want reductions in standardized
testing,…</t>
  </si>
  <si>
    <t>lsirikul
RT @AWolfeful: When you see people
saying that the #LAUSDStrike is
only about greedy teachers asking
for more money, this narrative
has bee…</t>
  </si>
  <si>
    <t>heyimmarkus
RT @ABC7: #LAUSDStrike: @LAZoo
and Natural History Museum of LA
County (@NHMLA) offering free admission
to students affected by teachers
st…</t>
  </si>
  <si>
    <t xml:space="preserve">nhmla
</t>
  </si>
  <si>
    <t xml:space="preserve">lazoo
</t>
  </si>
  <si>
    <t>abc7
#LAUSDStrike: @LAZoo and Natural
History Museum of LA County (@NHMLA)
offering free admission to students
affected by teachers strike. Here’s
a guide for LAUSD parents as strike
begins today: https://t.co/u0DHmpyd3F
https://t.co/SbFVRgZwS6</t>
  </si>
  <si>
    <t>annswin
RT @kystokes: The plant manager
at #Reseda Charter High School,
an @LASchools campus with @UTLAnow
teachers, walks me through a hallway
tha…</t>
  </si>
  <si>
    <t>lishh87
RT @935KDAY: Support the teachers
of LA. ✊_xD83C__xDFFD_ #LAUSDStrike _xD83C__xDFA5_: @UTLAnow
https://t.co/6gwHHdPRyA</t>
  </si>
  <si>
    <t>alt_leftalabama
RT @godfreyland: #LAUSDStrike at
the Metro Station! https://t.co/TD12uIhiBJ</t>
  </si>
  <si>
    <t>kimberly__bb
RT @godfreyland: #LAUSDStrike:
If we can handle classes of 49,
we can handle rain. https://t.co/nFRlGcbEua</t>
  </si>
  <si>
    <t>rodneyejacksonj
RT @usdew: Teachers Strike is on.
Teachers asking for: - Fair Pay
raises - Smaller class sizes -
More nurses, counselors, social
workers, &amp;amp;…</t>
  </si>
  <si>
    <t>britnidwrites
Called my dad this morning to see
if he was out there striking. He
was. He's been a teacher my whole
life, so this is his second #LAUSDStrike
https://t.co/Kek34XL7Cr</t>
  </si>
  <si>
    <t>usdew
Teachers Strike is on. Teachers
asking for: - Fair Pay raises -
Smaller class sizes - More nurses,
counselors, social workers, &amp;amp;
librarians - Less testing &amp;amp;
more teaching - More voice for
parents &amp;amp; educators - School
safety - Community schools Sounds
Fair #LAUSDStrike #LAUSD https://t.co/C1zF3wYh3K</t>
  </si>
  <si>
    <t>transparent_ca
Data from the National Education
Association show average teacher
salaries in California increased
by 15.2% in inflation-adjusted
dollars from 2000-17, as compared
to a 1.6% decrease nationally.
Explore all salaries here: https://t.co/9cHnH1a65t
#LAUSDStrike #UTLAStrike https://t.co/pe70DnjHGC</t>
  </si>
  <si>
    <t>auhsdbond
RT @Transparent_CA: Data from the
National Education Association
show average teacher salaries in
California increased by 15.2% in
inflatio…</t>
  </si>
  <si>
    <t>ryanbdixon
RT @AWolfeful: When you see people
saying that the #LAUSDStrike is
only about greedy teachers asking
for more money, this narrative
has bee…</t>
  </si>
  <si>
    <t>valthekoala
RT @ajplus: "Students, we are striking
for you!" Tens of thousands of
LA teachers are on strike in the
pouring rain to demand better wages…</t>
  </si>
  <si>
    <t>misanaviltz
RT @LAcityboy: To be clear! educators
are not walking out on your children,
they are walking out FOR YOUR CHILDREN!
#LAUSDStrike</t>
  </si>
  <si>
    <t>b_real
Stand with the teachers!! Get it
together LAUSD #LAUSDStrike</t>
  </si>
  <si>
    <t>cypresshill
RT @B_Real: Stand with the teachers!!
Get it together LAUSD #LAUSDStrike</t>
  </si>
  <si>
    <t>xdaexmaurx
RT @yamphoto: UTLA teachers and
supporters gather in front of city
hall. #dtla #LAUSDstrike #utlastrike
https://t.co/nFDMYP09hi</t>
  </si>
  <si>
    <t>analisa_swan
I support @UTLAnow &amp;amp; everyone
on strike in #LAUSD. We MUST pay
our teachers a living wage, hire
more teachers to have better student
to teacher ratios, provide funding
for music &amp;amp; arts, have nurses
at schools etc.❤️_xD83D__xDC69__xD83C__xDFFD_‍_xD83C__xDFEB__xD83D__xDCDA__xD83D__xDC68__xD83C__xDFFC_‍_xD83C__xDFEB__xD83C__xDF4E_#LAUSDStrike
#UTLAStrike #UTLA #Strike4Ed #Red4Ed
#Strike https://t.co/vna34QgA1s</t>
  </si>
  <si>
    <t>frenchcori
RT @Analisa_Swan: I support @UTLAnow
&amp;amp; everyone on strike in #LAUSD.
We MUST pay our teachers a living
wage, hire more teachers to have
bet…</t>
  </si>
  <si>
    <t>gary_coronado
Striking Teachers and parents in
support picket in front of Trinity
Elementary against #LAUSDStrike
https://t.co/hAjTVF1uWv</t>
  </si>
  <si>
    <t>realimrickjame1
RT @gary_coronado: Striking Teachers
and parents in support picket in
front of Trinity Elementary against
#LAUSDStrike https://t.co/hAjTVF1…</t>
  </si>
  <si>
    <t>dubroxx
RT @LAcityboy: To be clear! educators
are not walking out on your children,
they are walking out FOR YOUR CHILDREN!
#LAUSDStrike</t>
  </si>
  <si>
    <t>eatbutt4christ
RT @MJadeMurphy: To be clear: LA
funding per student is roughly
half of NYC funding. Class size
is enormous, supplies are non-existent,
equ…</t>
  </si>
  <si>
    <t>cmonstah
Striking teachers in Boyle Heights.
#LAUSDStrike https://t.co/Z95wfR0Dwg</t>
  </si>
  <si>
    <t>juullaayy16
RT @usdew: Teachers Strike is on.
Teachers asking for: - Fair Pay
raises - Smaller class sizes -
More nurses, counselors, social
workers, &amp;amp;…</t>
  </si>
  <si>
    <t>sklarbrothers
As parents with kids in the LAUSD
system, this #LAUSDStrike MUST
happen. We are proud to send our.
kids to public school, but when
a non elected school official is
trying to destroy a system that
teachers and parents and students
have worked so hard to improve
we lose it.</t>
  </si>
  <si>
    <t>mattob34
RT @SklarBrothers: As parents with
kids in the LAUSD system, this
#LAUSDStrike MUST happen. We are
proud to send our. kids to public
school…</t>
  </si>
  <si>
    <t>mdkvdencevaplar
❇️HE IS HAPPY THAT HIS CITY HAS
BEEN CLEARED FROM THE _xD83D__xDD25_PKK/YPG.
https://t.co/TO5vZr144P #AmerikanınGöremediğiPKK
#MondayMotivation #LAUSDStrike
#mondaythoughts #ReverseTheFee
Mel Stottlemyre Chris Pratt #ShutDownASong
Supra Remind Cleopatra</t>
  </si>
  <si>
    <t>belinayyildiz13
RT @MDKVdenCevaplar: ❇️HE IS HAPPY
THAT HIS CITY HAS BEEN CLEARED
FROM THE _xD83D__xDD25_PKK/YPG. https://t.co/TO5vZr144P
#AmerikanınGöremediğiPKK…</t>
  </si>
  <si>
    <t>mellemusic
RT @godfreyland: #LAUSDStrike at
the Metro Station! https://t.co/TD12uIhiBJ</t>
  </si>
  <si>
    <t>mamajojo
RT @kerryloring: Give this kid
extra credit for creativity! #LAUSDStrike
https://t.co/aExzyOxjAd</t>
  </si>
  <si>
    <t>luamarilyn
RT @ABC7: #LAUSDStrike: @LAZoo
and Natural History Museum of LA
County (@NHMLA) offering free admission
to students affected by teachers
st…</t>
  </si>
  <si>
    <t>kazweida
A reminder that like many teacher
strikes, #LAUSDStrike isn't just
about better pay. It's about smaller
class sizes and better funding
for education. Teachers are striking
not because they don't care about
students but because they do. And
the future of education can't wait.
https://t.co/dOOuDYlyny</t>
  </si>
  <si>
    <t>samantha_clause
RT @kazweida: A reminder that like
many teacher strikes, #LAUSDStrike
isn't just about better pay. It's
about smaller class sizes and bett…</t>
  </si>
  <si>
    <t>sritoper
RT @godfreyland: #LAUSDStrike:
If we can handle classes of 49,
we can handle rain. https://t.co/nFRlGcbEua</t>
  </si>
  <si>
    <t>florinarodov
RT @godfreyland: #LAUSDStrike at
the Metro Station! https://t.co/TD12uIhiBJ</t>
  </si>
  <si>
    <t>jeffvaughn
Latest on #LAUSDStrike: Parents
can call 213-443-1300 Mon-Fri,
6 to 4 for latest on school schedules,
student info and status of strike.
#CBSLA</t>
  </si>
  <si>
    <t>realisticdemoc1
The only strikes a Realistic Democrat
supports are air strikes (preferably
via Reaper drone). How do you people
not know this? #LAUSDStrike</t>
  </si>
  <si>
    <t>logo_pearl
Check it out! logo_pearl will design
modern retro vintage or awesome
hips... for $35 on #Fiverr https://t.co/qWQ34V2yd5
#MondayMotivation #LAUSDStrike
#ReverseTheFee #ShutDownASong</t>
  </si>
  <si>
    <t>saulgood13
I wonder what the class size would
be in LA if no illegal aliens were
in the class? #lausdstrike</t>
  </si>
  <si>
    <t>mprays03
RT @SaulGood13: I wonder what the
class size would be in LA if no
illegal aliens were in the class?
#lausdstrike</t>
  </si>
  <si>
    <t>theamynicholson
RT @AWolfeful: When you see people
saying that the #LAUSDStrike is
only about greedy teachers asking
for more money, this narrative
has bee…</t>
  </si>
  <si>
    <t>morgandawn6
RT @GinggerShankar: I stand behind
the teachers of UTLA because I
believe in fair contracts, better
pay, and smaller classes for teachers,…</t>
  </si>
  <si>
    <t>jedimunoz_
RT @kerryloring: Give this kid
extra credit for creativity! #LAUSDStrike
https://t.co/aExzyOxjAd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</si>
  <si>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</si>
  <si>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</si>
  <si>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</si>
  <si>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</si>
  <si>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</si>
  <si>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</si>
  <si>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</si>
  <si>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</si>
  <si>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</si>
  <si>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</si>
  <si>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</si>
  <si>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</si>
  <si>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</si>
  <si>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</si>
  <si>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</si>
  <si>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</si>
  <si>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</si>
  <si>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</si>
  <si>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</si>
  <si>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</si>
  <si>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</si>
  <si>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</si>
  <si>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</si>
  <si>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</si>
  <si>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</si>
  <si>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</si>
  <si>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</si>
  <si>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</si>
  <si>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</si>
  <si>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</si>
  <si>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</si>
  <si>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</si>
  <si>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</si>
  <si>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</si>
  <si>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</si>
  <si>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</si>
  <si>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</si>
  <si>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</si>
  <si>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</si>
  <si>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</si>
  <si>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</si>
  <si>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</si>
  <si>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</si>
  <si>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</si>
  <si>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</si>
  <si>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</si>
  <si>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</si>
  <si>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</si>
  <si>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</si>
  <si>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</si>
  <si>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</si>
  <si>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</si>
  <si>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</si>
  <si>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</si>
  <si>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</si>
  <si>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</si>
  <si>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</si>
  <si>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</si>
  <si>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</si>
  <si>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</si>
  <si>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</si>
  <si>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</si>
  <si>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</si>
  <si>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</si>
  <si>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</si>
  <si>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</si>
  <si>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</si>
  <si>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</si>
  <si>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</si>
  <si>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</si>
  <si>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</si>
  <si>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</si>
  <si>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</si>
  <si>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</si>
  <si>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</si>
  <si>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</si>
  <si>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</si>
  <si>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</si>
  <si>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</si>
  <si>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</si>
  <si>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</si>
  <si>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</si>
  <si>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</si>
  <si>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</si>
  <si>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</si>
  <si>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</si>
  <si>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</si>
  <si>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1.0.1.393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</si>
  <si>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</si>
  <si>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</si>
  <si>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</si>
  <si>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</si>
  <si>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</si>
  <si>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</si>
  <si>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</si>
  <si>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</si>
  <si>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</si>
  <si>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</si>
  <si>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</si>
  <si>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</si>
  <si>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</si>
  <si>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</si>
  <si>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</si>
  <si>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</si>
  <si>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</si>
  <si>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</si>
  <si>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</si>
  <si>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</si>
  <si>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</si>
  <si>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</si>
  <si>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</si>
  <si>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https://twitter.com/TwitterMoments/status/1084862996441120768 https://www.trendsmap.com/local/us/portland?utm_source=twitter&amp;utm_medium=social&amp;utm_campaign=al&amp;utm_term=h##lausdstrike https://twitter.com/nkjemisin/status/1084886344134987776 https://twitter.com/sammmnic/status/1084863126334394368 https://www.fiverr.com/s2/e997905160</t>
  </si>
  <si>
    <t>https://twitter.com/PortlandDSA/status/1084857880690315264 https://twitter.com/GerrickKennedy/status/1084852080928411650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</si>
  <si>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</si>
  <si>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</si>
  <si>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</si>
  <si>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</si>
  <si>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</si>
  <si>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</si>
  <si>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</si>
  <si>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</si>
  <si>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</si>
  <si>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</si>
  <si>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</si>
  <si>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</si>
  <si>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trendsmap.com fiverr.com</t>
  </si>
  <si>
    <t>Top Hashtags in Tweet in Entire Graph</t>
  </si>
  <si>
    <t>utlastrong</t>
  </si>
  <si>
    <t>utlastrike</t>
  </si>
  <si>
    <t>1u</t>
  </si>
  <si>
    <t>mondaymotivation</t>
  </si>
  <si>
    <t>reversethefee</t>
  </si>
  <si>
    <t>shutdownasong</t>
  </si>
  <si>
    <t>mondaythoughts</t>
  </si>
  <si>
    <t>Top Hashtags in Tweet in G1</t>
  </si>
  <si>
    <t>utla</t>
  </si>
  <si>
    <t>strike4ed</t>
  </si>
  <si>
    <t>red4ed</t>
  </si>
  <si>
    <t>strike</t>
  </si>
  <si>
    <t>Top Hashtags in Tweet in G2</t>
  </si>
  <si>
    <t>Top Hashtags in Tweet in G3</t>
  </si>
  <si>
    <t>discoveries</t>
  </si>
  <si>
    <t>growthmindset</t>
  </si>
  <si>
    <t>goodmorning</t>
  </si>
  <si>
    <t>mondaymorning</t>
  </si>
  <si>
    <t>mondaymood</t>
  </si>
  <si>
    <t>mondaymotivaton</t>
  </si>
  <si>
    <t>actor</t>
  </si>
  <si>
    <t>Top Hashtags in Tweet in G4</t>
  </si>
  <si>
    <t>redfored</t>
  </si>
  <si>
    <t>wearela</t>
  </si>
  <si>
    <t>fightingforeducation</t>
  </si>
  <si>
    <t>Top Hashtags in Tweet in G5</t>
  </si>
  <si>
    <t>Top Hashtags in Tweet in G6</t>
  </si>
  <si>
    <t>union</t>
  </si>
  <si>
    <t>Top Hashtags in Tweet in G7</t>
  </si>
  <si>
    <t>Top Hashtags in Tweet in G8</t>
  </si>
  <si>
    <t>Top Hashtags in Tweet in G9</t>
  </si>
  <si>
    <t>dtla</t>
  </si>
  <si>
    <t>Top Hashtags in Tweet in G10</t>
  </si>
  <si>
    <t>Top Hashtags in Tweet</t>
  </si>
  <si>
    <t>lausdstrike utlastrong 1u reseda lausd utlastrike utla strike4ed red4ed strike</t>
  </si>
  <si>
    <t>lausdstrike utlastrike utlastrong discoveries growthmindset goodmorning mondaymorning mondaymood mondaymotivaton actor</t>
  </si>
  <si>
    <t>lausdstrike strike4ed redfored utlastrong wearela utlanow utla fightingforeducation lausd</t>
  </si>
  <si>
    <t>Top Words in Tweet in Entire Graph</t>
  </si>
  <si>
    <t>Words in Sentiment List#1: Positive</t>
  </si>
  <si>
    <t>Words in Sentiment List#2: Negative</t>
  </si>
  <si>
    <t>Words in Sentiment List#3: Angry/Violent</t>
  </si>
  <si>
    <t>Non-categorized Words</t>
  </si>
  <si>
    <t>Total Words</t>
  </si>
  <si>
    <t>teachers</t>
  </si>
  <si>
    <t>more</t>
  </si>
  <si>
    <t>pay</t>
  </si>
  <si>
    <t>Top Words in Tweet in G1</t>
  </si>
  <si>
    <t>through</t>
  </si>
  <si>
    <t>rain</t>
  </si>
  <si>
    <t>support</t>
  </si>
  <si>
    <t>shine</t>
  </si>
  <si>
    <t>standing</t>
  </si>
  <si>
    <t>educators</t>
  </si>
  <si>
    <t>picket</t>
  </si>
  <si>
    <t>Top Words in Tweet in G2</t>
  </si>
  <si>
    <t>handle</t>
  </si>
  <si>
    <t>metro</t>
  </si>
  <si>
    <t>station</t>
  </si>
  <si>
    <t>classes</t>
  </si>
  <si>
    <t>49</t>
  </si>
  <si>
    <t>Top Words in Tweet in G3</t>
  </si>
  <si>
    <t>students</t>
  </si>
  <si>
    <t>student</t>
  </si>
  <si>
    <t>change</t>
  </si>
  <si>
    <t>world</t>
  </si>
  <si>
    <t>faq</t>
  </si>
  <si>
    <t>budget</t>
  </si>
  <si>
    <t>8</t>
  </si>
  <si>
    <t>Top Words in Tweet in G4</t>
  </si>
  <si>
    <t>fair</t>
  </si>
  <si>
    <t>stand</t>
  </si>
  <si>
    <t>smaller</t>
  </si>
  <si>
    <t>behind</t>
  </si>
  <si>
    <t>believe</t>
  </si>
  <si>
    <t>Top Words in Tweet in G5</t>
  </si>
  <si>
    <t>kids</t>
  </si>
  <si>
    <t>give</t>
  </si>
  <si>
    <t>kid</t>
  </si>
  <si>
    <t>extra</t>
  </si>
  <si>
    <t>credit</t>
  </si>
  <si>
    <t>creativity</t>
  </si>
  <si>
    <t>parents</t>
  </si>
  <si>
    <t>Top Words in Tweet in G6</t>
  </si>
  <si>
    <t>clear</t>
  </si>
  <si>
    <t>funding</t>
  </si>
  <si>
    <t>walking</t>
  </si>
  <si>
    <t>out</t>
  </si>
  <si>
    <t>children</t>
  </si>
  <si>
    <t>per</t>
  </si>
  <si>
    <t>roughly</t>
  </si>
  <si>
    <t>half</t>
  </si>
  <si>
    <t>Top Words in Tweet in G7</t>
  </si>
  <si>
    <t>see</t>
  </si>
  <si>
    <t>people</t>
  </si>
  <si>
    <t>saying</t>
  </si>
  <si>
    <t>greedy</t>
  </si>
  <si>
    <t>asking</t>
  </si>
  <si>
    <t>money</t>
  </si>
  <si>
    <t>narrative</t>
  </si>
  <si>
    <t>Top Words in Tweet in G8</t>
  </si>
  <si>
    <t>natural</t>
  </si>
  <si>
    <t>history</t>
  </si>
  <si>
    <t>museum</t>
  </si>
  <si>
    <t>county</t>
  </si>
  <si>
    <t>offering</t>
  </si>
  <si>
    <t>free</t>
  </si>
  <si>
    <t>admission</t>
  </si>
  <si>
    <t>Top Words in Tweet in G9</t>
  </si>
  <si>
    <t>supporters</t>
  </si>
  <si>
    <t>gather</t>
  </si>
  <si>
    <t>front</t>
  </si>
  <si>
    <t>hall</t>
  </si>
  <si>
    <t>Top Words in Tweet in G10</t>
  </si>
  <si>
    <t>striking</t>
  </si>
  <si>
    <t>tens</t>
  </si>
  <si>
    <t>thousands</t>
  </si>
  <si>
    <t>pouring</t>
  </si>
  <si>
    <t>demand</t>
  </si>
  <si>
    <t>better</t>
  </si>
  <si>
    <t>Top Words in Tweet</t>
  </si>
  <si>
    <t>lausdstrike utlanow teachers through rain support shine standing educators picket</t>
  </si>
  <si>
    <t>lausdstrike godfreyland handle metro station classes 49 rain</t>
  </si>
  <si>
    <t>lausdstrike teachers students student change world pay faq budget 8</t>
  </si>
  <si>
    <t>teachers fair stand pay smaller lausdstrike utla more behind believe</t>
  </si>
  <si>
    <t>lausdstrike kids give kid extra credit creativity teachers kerryloring parents</t>
  </si>
  <si>
    <t>clear funding walking out children lausdstrike per student roughly half</t>
  </si>
  <si>
    <t>see people saying lausdstrike greedy teachers asking more money narrative</t>
  </si>
  <si>
    <t>lausdstrike lazoo natural history museum county nhmla offering free admission</t>
  </si>
  <si>
    <t>utla teachers supporters gather front city hall dtla lausdstrike utlastrike</t>
  </si>
  <si>
    <t>teachers students striking tens thousands strike pouring rain demand better</t>
  </si>
  <si>
    <t>diminish strike saying better pay lausd teachers want reductions standardized</t>
  </si>
  <si>
    <t>mad respect teachers out rain lausdstrike carodmoon</t>
  </si>
  <si>
    <t>local news m willing bet sucks more town yours here</t>
  </si>
  <si>
    <t>nytimes bravo teachers deserve best pay educating future support lausdstrike</t>
  </si>
  <si>
    <t>class wonder size illegal aliens lausdstrike</t>
  </si>
  <si>
    <t>better reminder many teacher strikes lausdstrike pay smaller class sizes</t>
  </si>
  <si>
    <t>capture army amerikanıngöremediğipkk mdkvdencevaplar happy city cleared pkk ypg afrin</t>
  </si>
  <si>
    <t>striking teachers parents support picket front trinity elementary against lausdstrike</t>
  </si>
  <si>
    <t>stand teachers together lausd lausdstrike</t>
  </si>
  <si>
    <t>salaries data national education association show average teacher california increased</t>
  </si>
  <si>
    <t>shout out teachers strike today lausdstrike</t>
  </si>
  <si>
    <t>lausdstrike s relief keep child home today doesn t sit</t>
  </si>
  <si>
    <t>teachers angeles strike first time 30 years nearly one year</t>
  </si>
  <si>
    <t>stand teachers lausdstrike</t>
  </si>
  <si>
    <t>message support striking teachers angeles lausdstrike</t>
  </si>
  <si>
    <t>lausd students strike days free metro rides offered school ids</t>
  </si>
  <si>
    <t>Top Word Pairs in Tweet in Entire Graph</t>
  </si>
  <si>
    <t>teachers,strike</t>
  </si>
  <si>
    <t>teachers,asking</t>
  </si>
  <si>
    <t>godfreyland,lausdstrike</t>
  </si>
  <si>
    <t>walking,out</t>
  </si>
  <si>
    <t>out,children</t>
  </si>
  <si>
    <t>better,pay</t>
  </si>
  <si>
    <t>class,sizes</t>
  </si>
  <si>
    <t>teachers,lausdstrike</t>
  </si>
  <si>
    <t>lausdstrike,metro</t>
  </si>
  <si>
    <t>metro,station</t>
  </si>
  <si>
    <t>Top Word Pairs in Tweet in G1</t>
  </si>
  <si>
    <t>through,rain</t>
  </si>
  <si>
    <t>rain,shine</t>
  </si>
  <si>
    <t>shine,standing</t>
  </si>
  <si>
    <t>standing,utlanow</t>
  </si>
  <si>
    <t>utlanow,educators</t>
  </si>
  <si>
    <t>educators,picket</t>
  </si>
  <si>
    <t>picket,line</t>
  </si>
  <si>
    <t>line,utlastrong</t>
  </si>
  <si>
    <t>utlastrong,lausdstrike</t>
  </si>
  <si>
    <t>lausdstrike,1u</t>
  </si>
  <si>
    <t>Top Word Pairs in Tweet in G2</t>
  </si>
  <si>
    <t>lausdstrike,handle</t>
  </si>
  <si>
    <t>handle,classes</t>
  </si>
  <si>
    <t>classes,49</t>
  </si>
  <si>
    <t>49,handle</t>
  </si>
  <si>
    <t>handle,rain</t>
  </si>
  <si>
    <t>Top Word Pairs in Tweet in G3</t>
  </si>
  <si>
    <t>lausdstrike,faq</t>
  </si>
  <si>
    <t>faq,budget</t>
  </si>
  <si>
    <t>budget,8</t>
  </si>
  <si>
    <t>8,37</t>
  </si>
  <si>
    <t>37,billion</t>
  </si>
  <si>
    <t>billion,spending</t>
  </si>
  <si>
    <t>spending,per</t>
  </si>
  <si>
    <t>per,student</t>
  </si>
  <si>
    <t>student,13</t>
  </si>
  <si>
    <t>13,054</t>
  </si>
  <si>
    <t>Top Word Pairs in Tweet in G4</t>
  </si>
  <si>
    <t>stand,behind</t>
  </si>
  <si>
    <t>behind,teachers</t>
  </si>
  <si>
    <t>teachers,utla</t>
  </si>
  <si>
    <t>utla,believe</t>
  </si>
  <si>
    <t>believe,fair</t>
  </si>
  <si>
    <t>fair,contracts</t>
  </si>
  <si>
    <t>contracts,better</t>
  </si>
  <si>
    <t>pay,smaller</t>
  </si>
  <si>
    <t>smaller,classes</t>
  </si>
  <si>
    <t>Top Word Pairs in Tweet in G5</t>
  </si>
  <si>
    <t>give,kid</t>
  </si>
  <si>
    <t>kid,extra</t>
  </si>
  <si>
    <t>extra,credit</t>
  </si>
  <si>
    <t>credit,creativity</t>
  </si>
  <si>
    <t>creativity,lausdstrike</t>
  </si>
  <si>
    <t>kerryloring,give</t>
  </si>
  <si>
    <t>parents,kids</t>
  </si>
  <si>
    <t>kids,lausd</t>
  </si>
  <si>
    <t>lausd,system</t>
  </si>
  <si>
    <t>system,lausdstrike</t>
  </si>
  <si>
    <t>Top Word Pairs in Tweet in G6</t>
  </si>
  <si>
    <t>clear,funding</t>
  </si>
  <si>
    <t>funding,per</t>
  </si>
  <si>
    <t>student,roughly</t>
  </si>
  <si>
    <t>roughly,half</t>
  </si>
  <si>
    <t>half,nyc</t>
  </si>
  <si>
    <t>nyc,funding</t>
  </si>
  <si>
    <t>funding,class</t>
  </si>
  <si>
    <t>Top Word Pairs in Tweet in G7</t>
  </si>
  <si>
    <t>see,people</t>
  </si>
  <si>
    <t>people,saying</t>
  </si>
  <si>
    <t>saying,lausdstrike</t>
  </si>
  <si>
    <t>lausdstrike,greedy</t>
  </si>
  <si>
    <t>greedy,teachers</t>
  </si>
  <si>
    <t>asking,more</t>
  </si>
  <si>
    <t>more,money</t>
  </si>
  <si>
    <t>money,narrative</t>
  </si>
  <si>
    <t>awolfeful,see</t>
  </si>
  <si>
    <t>Top Word Pairs in Tweet in G8</t>
  </si>
  <si>
    <t>lausdstrike,lazoo</t>
  </si>
  <si>
    <t>lazoo,natural</t>
  </si>
  <si>
    <t>natural,history</t>
  </si>
  <si>
    <t>history,museum</t>
  </si>
  <si>
    <t>museum,county</t>
  </si>
  <si>
    <t>county,nhmla</t>
  </si>
  <si>
    <t>nhmla,offering</t>
  </si>
  <si>
    <t>offering,free</t>
  </si>
  <si>
    <t>free,admission</t>
  </si>
  <si>
    <t>admission,students</t>
  </si>
  <si>
    <t>Top Word Pairs in Tweet in G9</t>
  </si>
  <si>
    <t>utla,teachers</t>
  </si>
  <si>
    <t>teachers,supporters</t>
  </si>
  <si>
    <t>supporters,gather</t>
  </si>
  <si>
    <t>gather,front</t>
  </si>
  <si>
    <t>front,city</t>
  </si>
  <si>
    <t>city,hall</t>
  </si>
  <si>
    <t>hall,dtla</t>
  </si>
  <si>
    <t>dtla,lausdstrike</t>
  </si>
  <si>
    <t>lausdstrike,utlastrike</t>
  </si>
  <si>
    <t>yamphoto,utla</t>
  </si>
  <si>
    <t>Top Word Pairs in Tweet in G10</t>
  </si>
  <si>
    <t>students,striking</t>
  </si>
  <si>
    <t>striking,tens</t>
  </si>
  <si>
    <t>tens,thousands</t>
  </si>
  <si>
    <t>thousands,teachers</t>
  </si>
  <si>
    <t>strike,pouring</t>
  </si>
  <si>
    <t>pouring,rain</t>
  </si>
  <si>
    <t>rain,demand</t>
  </si>
  <si>
    <t>demand,better</t>
  </si>
  <si>
    <t>better,wages</t>
  </si>
  <si>
    <t>Top Word Pairs in Tweet</t>
  </si>
  <si>
    <t>through,rain  rain,shine  shine,standing  standing,utlanow  utlanow,educators  educators,picket  picket,line  line,utlastrong  utlastrong,lausdstrike  lausdstrike,1u</t>
  </si>
  <si>
    <t>godfreyland,lausdstrike  lausdstrike,metro  metro,station  lausdstrike,handle  handle,classes  classes,49  49,handle  handle,rain</t>
  </si>
  <si>
    <t>lausdstrike,faq  faq,budget  budget,8  8,37  37,billion  billion,spending  spending,per  per,student  student,13  13,054</t>
  </si>
  <si>
    <t>stand,behind  behind,teachers  teachers,utla  utla,believe  believe,fair  fair,contracts  contracts,better  better,pay  pay,smaller  smaller,classes</t>
  </si>
  <si>
    <t>give,kid  kid,extra  extra,credit  credit,creativity  creativity,lausdstrike  kerryloring,give  parents,kids  kids,lausd  lausd,system  system,lausdstrike</t>
  </si>
  <si>
    <t>walking,out  out,children  clear,funding  funding,per  per,student  student,roughly  roughly,half  half,nyc  nyc,funding  funding,class</t>
  </si>
  <si>
    <t>see,people  people,saying  saying,lausdstrike  lausdstrike,greedy  greedy,teachers  teachers,asking  asking,more  more,money  money,narrative  awolfeful,see</t>
  </si>
  <si>
    <t>lausdstrike,lazoo  lazoo,natural  natural,history  history,museum  museum,county  county,nhmla  nhmla,offering  offering,free  free,admission  admission,students</t>
  </si>
  <si>
    <t>utla,teachers  teachers,supporters  supporters,gather  gather,front  front,city  city,hall  hall,dtla  dtla,lausdstrike  lausdstrike,utlastrike  yamphoto,utla</t>
  </si>
  <si>
    <t>students,striking  striking,tens  tens,thousands  thousands,teachers  teachers,strike  strike,pouring  pouring,rain  rain,demand  demand,better  better,wages</t>
  </si>
  <si>
    <t>diminish,strike  strike,saying  saying,better  better,pay  pay,lausd  lausd,teachers  teachers,want  want,reductions  reductions,standardized  standardized,testing</t>
  </si>
  <si>
    <t>mad,respect  respect,teachers  teachers,out  out,rain  rain,lausdstrike  carodmoon,mad</t>
  </si>
  <si>
    <t>local,news  m,willing  willing,bet  bet,local  news,sucks  sucks,more  more,town  town,yours  yours,here  here,largest</t>
  </si>
  <si>
    <t>nytimes,bravo  bravo,teachers  teachers,deserve  deserve,best  best,pay  pay,educating  educating,future  future,support  support,lausdstrike</t>
  </si>
  <si>
    <t>wonder,class  class,size  size,illegal  illegal,aliens  aliens,class  class,lausdstrike</t>
  </si>
  <si>
    <t>reminder,many  many,teacher  teacher,strikes  strikes,lausdstrike  lausdstrike,better  better,pay  pay,smaller  smaller,class  class,sizes</t>
  </si>
  <si>
    <t>happy,city  city,cleared  cleared,pkk  pkk,ypg  ypg,amerikanıngöremediğipkk  capture,afrin  afrin,turkish  turkish,army  army,capture  capture,raqqa</t>
  </si>
  <si>
    <t>striking,teachers  teachers,parents  parents,support  support,picket  picket,front  front,trinity  trinity,elementary  elementary,against  against,lausdstrike</t>
  </si>
  <si>
    <t>stand,teachers  teachers,together  together,lausd  lausd,lausdstrike</t>
  </si>
  <si>
    <t>data,national  national,education  education,association  association,show  show,average  average,teacher  teacher,salaries  salaries,california  california,increased  increased,15</t>
  </si>
  <si>
    <t>shout,out  out,teachers  teachers,strike  strike,today  today,lausdstrike</t>
  </si>
  <si>
    <t>lausdstrike,s  s,relief  relief,keep  keep,child  child,home  home,today  today,doesn  doesn,t  t,sit  sit,45</t>
  </si>
  <si>
    <t>angeles,teachers  teachers,strike  strike,first  first,time  time,30  30,years  years,nearly  nearly,one  one,year  year,ago</t>
  </si>
  <si>
    <t>stand,teachers  teachers,lausdstrike</t>
  </si>
  <si>
    <t>message,support  support,striking  striking,teachers  teachers,angeles  angeles,lausdstrike</t>
  </si>
  <si>
    <t>lausd,students  students,strike  strike,days  days,free  free,metro  metro,rides  rides,offered  offered,lausd  lausd,school  school,ids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</si>
  <si>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</si>
  <si>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</si>
  <si>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</si>
  <si>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</si>
  <si>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</si>
  <si>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</si>
  <si>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</si>
  <si>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</si>
  <si>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</si>
  <si>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</si>
  <si>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</si>
  <si>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</si>
  <si>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</si>
  <si>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</si>
  <si>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</si>
  <si>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</si>
  <si>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</si>
  <si>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</si>
  <si>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</si>
  <si>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</si>
  <si>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</si>
  <si>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</si>
  <si>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</si>
  <si>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</si>
  <si>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utlanow laschools californialabor 935kday kystokes analisa_swan laist losangelista</t>
  </si>
  <si>
    <t>ginggershankar usdew demsocialists lacityboy britnidwrites</t>
  </si>
  <si>
    <t>kerryloring sklarbrothers cmonstah usdew</t>
  </si>
  <si>
    <t>mjademurphy lacityboy 935kday</t>
  </si>
  <si>
    <t>lazoo nhmla abc7</t>
  </si>
  <si>
    <t>ct_alchemist nytimes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</si>
  <si>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</si>
  <si>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</si>
  <si>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</si>
  <si>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</si>
  <si>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</si>
  <si>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</si>
  <si>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</si>
  <si>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</si>
  <si>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</si>
  <si>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</si>
  <si>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</si>
  <si>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</si>
  <si>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tweetrain007 analisa_swan sabinenamba laist 935kday frenchcori losangelista skolsister2017 michal65172907 union_sports_</t>
  </si>
  <si>
    <t>mellemusic alt_leftalabama rdsathene kimberly__bb florinarodov godfreyland likerambo21 sritoper villavlcek penut112</t>
  </si>
  <si>
    <t>netadvisor mel_ankoly trendsportland jeffvaughn brwnskin_ldy usatwopointo brandon_getz jacquesderosena realisticdemoc1 logo_pearl</t>
  </si>
  <si>
    <t>britnidwrites morgandawn6 demsocialists dubroxx usdew rodneyejacksonj ginggershankar tialaurynn wesleykarl90</t>
  </si>
  <si>
    <t>cmonstah mamajojo rachelmumma1 mattob34 sklarbrothers jedimunoz_ kerryloring juullaayy16</t>
  </si>
  <si>
    <t>lalalalindseyj m_memeh kimoraaa____ lacityboy mjademurphy misanaviltz eatbutt4christ</t>
  </si>
  <si>
    <t>mintamenapie lsirikul theamynicholson sassymamainla awolfeful ryanbdixon</t>
  </si>
  <si>
    <t>abc7 lazoo luamarilyn heyimmarkus nhmla</t>
  </si>
  <si>
    <t>skinnny_pete yamphoto xdaexmaurx</t>
  </si>
  <si>
    <t>ajplus genesisyvettee valthekoala</t>
  </si>
  <si>
    <t>victoriaaveyard mdrgnstephanie rustin3000</t>
  </si>
  <si>
    <t>carodmoon turis_20 liljuan_69</t>
  </si>
  <si>
    <t>eclecticbrotha theactualtodd latinawonk</t>
  </si>
  <si>
    <t>nytimes ct_alchemist spiritofbellamy</t>
  </si>
  <si>
    <t>mprays03 saulgood13</t>
  </si>
  <si>
    <t>kazweida samantha_clause</t>
  </si>
  <si>
    <t>belinayyildiz13 mdkvdencevaplar</t>
  </si>
  <si>
    <t>gary_coronado realimrickjame1</t>
  </si>
  <si>
    <t>b_real cypresshill</t>
  </si>
  <si>
    <t>auhsdbond transparent_ca</t>
  </si>
  <si>
    <t>teenvogue ltbaby143</t>
  </si>
  <si>
    <t>erikalizette18 corrinawright</t>
  </si>
  <si>
    <t>latimes jasminnlomelii</t>
  </si>
  <si>
    <t>29708keko mtendstotravel</t>
  </si>
  <si>
    <t>dnana_c ledeee_</t>
  </si>
  <si>
    <t>notstate seanastin</t>
  </si>
  <si>
    <t>haunteddiner jaimethekeeeper</t>
  </si>
  <si>
    <t>Top URLs in Tweet by Count</t>
  </si>
  <si>
    <t>Top URLs in Tweet by Salience</t>
  </si>
  <si>
    <t>Top Domains in Tweet by Count</t>
  </si>
  <si>
    <t>Top Domains in Tweet by Salience</t>
  </si>
  <si>
    <t>Top Hashtags in Tweet by Count</t>
  </si>
  <si>
    <t>reseda lausdstrike</t>
  </si>
  <si>
    <t>discoveries growthmindset goodmorning mondaymorning mondaymood mondaymotivaton actor artist mondaymarvels mondaythoughts</t>
  </si>
  <si>
    <t>Top Hashtags in Tweet by Salience</t>
  </si>
  <si>
    <t>Top Words in Tweet by Count</t>
  </si>
  <si>
    <t>californialabor through rain shine standing utlanow educators picket line utlastrong</t>
  </si>
  <si>
    <t>through rain shine standing utlanow educators picket line utlastrong lausdstrike</t>
  </si>
  <si>
    <t>handle godfreyland lausdstrike classes 49 rain</t>
  </si>
  <si>
    <t>lausdstrike handle metro station classes 49 rain</t>
  </si>
  <si>
    <t>teachers ginggershankar stand behind utla believe fair contracts better pay</t>
  </si>
  <si>
    <t>teachers utla stand behind believe fair contracts better pay smaller</t>
  </si>
  <si>
    <t>demsocialists country stand teachers lausdstrike</t>
  </si>
  <si>
    <t>country stand teachers lausdstrike</t>
  </si>
  <si>
    <t>drove past roughly 10 laschools campuses today single one dozens</t>
  </si>
  <si>
    <t>losangelista drove past roughly 10 laschools campuses today single one</t>
  </si>
  <si>
    <t>lausd la students strike days free metro rides offered school</t>
  </si>
  <si>
    <t>lausd haunteddiner students strike days free metro rides offered school</t>
  </si>
  <si>
    <t>we've provided coffee snacks opened home teachers fighting improve education</t>
  </si>
  <si>
    <t>message support striking teachers los angeles lausdstrike</t>
  </si>
  <si>
    <t>seanastin message support striking teachers los angeles lausdstrike</t>
  </si>
  <si>
    <t>kystokes plant manager reseda charter high school laschools campus utlanow</t>
  </si>
  <si>
    <t>plant manager reseda charter high school laschools campus utlanow teachers</t>
  </si>
  <si>
    <t>laist covering rainy day 1 lausdstrike here's happening</t>
  </si>
  <si>
    <t>ct_alchemist nytimes bravo teachers deserve best pay educating future support</t>
  </si>
  <si>
    <t>ledeee_ stand teachers lausdstrike</t>
  </si>
  <si>
    <t>watch happened 0 08 mtendstotravel's broadcast los angeles teachers strike</t>
  </si>
  <si>
    <t>yamphoto utla teachers supporters gather front city hall dtla lausdstrike</t>
  </si>
  <si>
    <t>latinawonk m willing bet local news sucks more town yours</t>
  </si>
  <si>
    <t>local news la m willing bet sucks more town yours</t>
  </si>
  <si>
    <t>godfreyland lausdstrike handle classes 49 rain metro station</t>
  </si>
  <si>
    <t>change world don t pay attention hugely powerful discoveries growthmindset</t>
  </si>
  <si>
    <t>kerryloring give kid extra credit creativity lausdstrike</t>
  </si>
  <si>
    <t>give kid extra credit creativity lausdstrike</t>
  </si>
  <si>
    <t>ajplus students striking tens thousands la teachers strike pouring rain</t>
  </si>
  <si>
    <t>teachers students striking tens thousands la strike pouring rain demand</t>
  </si>
  <si>
    <t>carodmoon mad respect teachers out rain lausdstrike</t>
  </si>
  <si>
    <t>mad respect teachers out rain lausdstrike</t>
  </si>
  <si>
    <t>lausdstrike sorry teachers california money need import more students teach</t>
  </si>
  <si>
    <t>godfreyland lausdstrike metro station</t>
  </si>
  <si>
    <t>lausdstrike 935kday teachers staff going strike today respect support</t>
  </si>
  <si>
    <t>lausdstrike support teachers la utlanow staff going strike today respect</t>
  </si>
  <si>
    <t>teachers los angeles strike first time 30 years nearly one</t>
  </si>
  <si>
    <t>teachers latimes los angeles strike first time 30 years nearly</t>
  </si>
  <si>
    <t>lausdstrike faq budget 8 37 billion spending per student 13</t>
  </si>
  <si>
    <t>walking out children lacityboy clear educators lausdstrike</t>
  </si>
  <si>
    <t>walking out children clear educators lausdstrike</t>
  </si>
  <si>
    <t>rustin3000 diminish strike saying better pay lausd teachers want reductions</t>
  </si>
  <si>
    <t>corrinawright lausdstrike s relief keep child home today doesn t</t>
  </si>
  <si>
    <t>funding mjademurphy clear la per student roughly half nyc class</t>
  </si>
  <si>
    <t>funding clear la per student roughly half nyc class size</t>
  </si>
  <si>
    <t>lausdstrike walking out children lacityboy clear educators 935kday teachers staff</t>
  </si>
  <si>
    <t>shout out la teachers strike today lausdstrike</t>
  </si>
  <si>
    <t>teenvogue shout out la teachers strike today lausdstrike</t>
  </si>
  <si>
    <t>awolfeful see people saying lausdstrike greedy teachers asking more money</t>
  </si>
  <si>
    <t>lausdstrike now trending portland</t>
  </si>
  <si>
    <t>solidarity teachers la lausdstrike</t>
  </si>
  <si>
    <t>access librarians psychiatrists everyday instead once week lausdstrike</t>
  </si>
  <si>
    <t>abc7 lausdstrike lazoo natural history museum la county nhmla offering</t>
  </si>
  <si>
    <t>strike lausdstrike lazoo natural history museum la county nhmla offering</t>
  </si>
  <si>
    <t>935kday support teachers la lausdstrike utlanow</t>
  </si>
  <si>
    <t>teachers fair pay smaller stand usdew strike asking raises class</t>
  </si>
  <si>
    <t>called dad morning see out striking teacher whole life second</t>
  </si>
  <si>
    <t>more teachers fair strike asking pay raises smaller class sizes</t>
  </si>
  <si>
    <t>transparent_ca data national education association show average teacher salaries california</t>
  </si>
  <si>
    <t>clear walking out children funding lacityboy educators lausdstrike mjademurphy la</t>
  </si>
  <si>
    <t>b_real stand teachers together lausd lausdstrike</t>
  </si>
  <si>
    <t>strike teachers support utlanow everyone lausd pay living wage hire</t>
  </si>
  <si>
    <t>teachers analisa_swan support utlanow everyone strike lausd pay living wage</t>
  </si>
  <si>
    <t>gary_coronado striking teachers parents support picket front trinity elementary against</t>
  </si>
  <si>
    <t>teachers walking out children usdew strike asking fair pay raises</t>
  </si>
  <si>
    <t>striking teachers boyle heights lausdstrike</t>
  </si>
  <si>
    <t>lausdstrike teachers kids sklarbrothers parents lausd system happen proud send</t>
  </si>
  <si>
    <t>parents kids system school lausd lausdstrike happen proud send public</t>
  </si>
  <si>
    <t>kids sklarbrothers parents lausd system lausdstrike happen proud send public</t>
  </si>
  <si>
    <t>amerikanıngöremediğipkk mondaymotivation lausdstrike mondaythoughts reversethefee mel stottlemyre chris pratt shutdownasong</t>
  </si>
  <si>
    <t>mdkvdencevaplar capture army happy city cleared pkk ypg amerikanıngöremediğipkk afrin</t>
  </si>
  <si>
    <t>better education reminder many teacher strikes lausdstrike pay smaller class</t>
  </si>
  <si>
    <t>kazweida reminder many teacher strikes lausdstrike better pay smaller class</t>
  </si>
  <si>
    <t>latest lausdstrike parents call 213 443 1300 mon fri 6</t>
  </si>
  <si>
    <t>strikes realistic democrat supports air preferably via reaper drone people</t>
  </si>
  <si>
    <t>check out logo_pearl design modern retro vintage awesome hips 35</t>
  </si>
  <si>
    <t>class wonder size la illegal aliens lausdstrike</t>
  </si>
  <si>
    <t>class saulgood13 wonder size la illegal aliens lausdstrike</t>
  </si>
  <si>
    <t>Top Words in Tweet by Salience</t>
  </si>
  <si>
    <t>handle metro station classes 49 rain lausdstrike</t>
  </si>
  <si>
    <t>handle classes 49 rain metro station godfreyland lausdstrike</t>
  </si>
  <si>
    <t>la utlanow staff going strike today respect lausdstrike support teachers</t>
  </si>
  <si>
    <t>proficient netadvisor benefits serves 500k meals day 78 9 free</t>
  </si>
  <si>
    <t>walking out children lacityboy clear educators 935kday teachers staff going</t>
  </si>
  <si>
    <t>walking out children funding lacityboy educators lausdstrike mjademurphy la per</t>
  </si>
  <si>
    <t>kids teachers sklarbrothers parents lausd system happen proud send public</t>
  </si>
  <si>
    <t>capture army happy city cleared pkk ypg afrin turkish raqqa</t>
  </si>
  <si>
    <t>capture army happy city cleared pkk ypg amerikanıngöremediğipkk afrin turkish</t>
  </si>
  <si>
    <t>Top Word Pairs in Tweet by Count</t>
  </si>
  <si>
    <t>californialabor,through  through,rain  rain,shine  shine,standing  standing,utlanow  utlanow,educators  educators,picket  picket,line  line,utlastrong  utlastrong,lausdstrike</t>
  </si>
  <si>
    <t>godfreyland,lausdstrike  lausdstrike,handle  handle,classes  classes,49  49,handle  handle,rain</t>
  </si>
  <si>
    <t>lausdstrike,metro  metro,station  lausdstrike,handle  handle,classes  classes,49  49,handle  handle,rain</t>
  </si>
  <si>
    <t>ginggershankar,stand  stand,behind  behind,teachers  teachers,utla  utla,believe  believe,fair  fair,contracts  contracts,better  better,pay  pay,smaller</t>
  </si>
  <si>
    <t>demsocialists,country  country,stand  stand,teachers  teachers,lausdstrike</t>
  </si>
  <si>
    <t>country,stand  stand,teachers  teachers,lausdstrike</t>
  </si>
  <si>
    <t>drove,past  past,roughly  roughly,10  10,laschools  laschools,campuses  campuses,today  today,single  single,one  one,dozens  dozens,people</t>
  </si>
  <si>
    <t>losangelista,drove  drove,past  past,roughly  roughly,10  10,laschools  laschools,campuses  campuses,today  today,single  single,one  one,dozens</t>
  </si>
  <si>
    <t>haunteddiner,lausd  lausd,students  students,strike  strike,days  days,free  free,metro  metro,rides  rides,offered  offered,lausd  lausd,school</t>
  </si>
  <si>
    <t>we've,provided  provided,coffee  coffee,snacks  snacks,opened  opened,home  home,teachers  teachers,fighting  fighting,improve  improve,education  education,los</t>
  </si>
  <si>
    <t>message,support  support,striking  striking,teachers  teachers,los  los,angeles  angeles,lausdstrike</t>
  </si>
  <si>
    <t>seanastin,message  message,support  support,striking  striking,teachers  teachers,los  los,angeles  angeles,lausdstrike</t>
  </si>
  <si>
    <t>kystokes,plant  plant,manager  manager,reseda  reseda,charter  charter,high  high,school  school,laschools  laschools,campus  campus,utlanow  utlanow,teachers</t>
  </si>
  <si>
    <t>plant,manager  manager,reseda  reseda,charter  charter,high  high,school  school,laschools  laschools,campus  campus,utlanow  utlanow,teachers  teachers,walks</t>
  </si>
  <si>
    <t>laist,covering  covering,rainy  rainy,day  day,1  1,lausdstrike  lausdstrike,here's  here's,happening</t>
  </si>
  <si>
    <t>ct_alchemist,nytimes  nytimes,bravo  bravo,teachers  teachers,deserve  deserve,best  best,pay  pay,educating  educating,future  future,support  support,lausdstrike</t>
  </si>
  <si>
    <t>ledeee_,stand  stand,teachers  teachers,lausdstrike</t>
  </si>
  <si>
    <t>watch,happened  happened,0  0,08  08,mtendstotravel's  mtendstotravel's,broadcast  broadcast,los  los,angeles  angeles,teachers  teachers,strike  strike,presstalk</t>
  </si>
  <si>
    <t>yamphoto,utla  utla,teachers  teachers,supporters  supporters,gather  gather,front  front,city  city,hall  hall,dtla  dtla,lausdstrike  lausdstrike,utlastrike</t>
  </si>
  <si>
    <t>utla,teachers  teachers,supporters  supporters,gather  gather,front  front,city  city,hall  hall,dtla  dtla,lausdstrike  lausdstrike,utlastrike</t>
  </si>
  <si>
    <t>latinawonk,m  m,willing  willing,bet  bet,local  local,news  news,sucks  sucks,more  more,town  town,yours  yours,here</t>
  </si>
  <si>
    <t>local,news  m,willing  willing,bet  bet,local  news,sucks  sucks,more  more,town  town,yours  yours,here  here,la</t>
  </si>
  <si>
    <t>godfreyland,lausdstrike  lausdstrike,handle  handle,classes  classes,49  49,handle  handle,rain  lausdstrike,metro  metro,station</t>
  </si>
  <si>
    <t>don,t  t,change  change,world  world,change  change,pay  pay,attention  attention,world  world,hugely  hugely,powerful  powerful,discoveries</t>
  </si>
  <si>
    <t>kerryloring,give  give,kid  kid,extra  extra,credit  credit,creativity  creativity,lausdstrike</t>
  </si>
  <si>
    <t>give,kid  kid,extra  extra,credit  credit,creativity  creativity,lausdstrike</t>
  </si>
  <si>
    <t>ajplus,students  students,striking  striking,tens  tens,thousands  thousands,la  la,teachers  teachers,strike  strike,pouring  pouring,rain  rain,demand</t>
  </si>
  <si>
    <t>students,striking  striking,tens  tens,thousands  thousands,la  la,teachers  teachers,strike  strike,pouring  pouring,rain  rain,demand  demand,better</t>
  </si>
  <si>
    <t>carodmoon,mad  mad,respect  respect,teachers  teachers,out  out,rain  rain,lausdstrike</t>
  </si>
  <si>
    <t>mad,respect  respect,teachers  teachers,out  out,rain  rain,lausdstrike</t>
  </si>
  <si>
    <t>lausdstrike,sorry  sorry,teachers  teachers,california  california,money  money,need  need,import  import,more  more,students  students,teach  teach,increasing</t>
  </si>
  <si>
    <t>godfreyland,lausdstrike  lausdstrike,metro  metro,station</t>
  </si>
  <si>
    <t>935kday,teachers  teachers,staff  staff,going  going,strike  strike,today  today,respect  respect,support  support,lausdstrike  lausdstrike,lausdstrike</t>
  </si>
  <si>
    <t>support,teachers  teachers,la  la,lausdstrike  lausdstrike,utlanow  teachers,staff  staff,going  going,strike  strike,today  today,respect  respect,support</t>
  </si>
  <si>
    <t>los,angeles  angeles,teachers  teachers,strike  strike,first  first,time  time,30  30,years  years,nearly  nearly,one  one,year</t>
  </si>
  <si>
    <t>latimes,los  los,angeles  angeles,teachers  teachers,strike  strike,first  first,time  time,30  30,years  years,nearly  nearly,one</t>
  </si>
  <si>
    <t>walking,out  out,children  lacityboy,clear  clear,educators  educators,walking  children,walking  children,lausdstrike</t>
  </si>
  <si>
    <t>walking,out  out,children  clear,educators  educators,walking  children,walking  children,lausdstrike</t>
  </si>
  <si>
    <t>rustin3000,diminish  diminish,strike  strike,saying  saying,better  better,pay  pay,lausd  lausd,teachers  teachers,want  want,reductions  reductions,standardized</t>
  </si>
  <si>
    <t>corrinawright,lausdstrike  lausdstrike,s  s,relief  relief,keep  keep,child  child,home  home,today  today,doesn  doesn,t  t,sit</t>
  </si>
  <si>
    <t>mjademurphy,clear  clear,la  la,funding  funding,per  per,student  student,roughly  roughly,half  half,nyc  nyc,funding  funding,class</t>
  </si>
  <si>
    <t>clear,la  la,funding  funding,per  per,student  student,roughly  roughly,half  half,nyc  nyc,funding  funding,class  class,size</t>
  </si>
  <si>
    <t>walking,out  out,children  lacityboy,clear  clear,educators  educators,walking  children,walking  children,lausdstrike  935kday,teachers  teachers,staff  staff,going</t>
  </si>
  <si>
    <t>shout,out  out,la  la,teachers  teachers,strike  strike,today  today,lausdstrike</t>
  </si>
  <si>
    <t>teenvogue,shout  shout,out  out,la  la,teachers  teachers,strike  strike,today  today,lausdstrike</t>
  </si>
  <si>
    <t>awolfeful,see  see,people  people,saying  saying,lausdstrike  lausdstrike,greedy  greedy,teachers  teachers,asking  asking,more  more,money  money,narrative</t>
  </si>
  <si>
    <t>see,people  people,saying  saying,lausdstrike  lausdstrike,greedy  greedy,teachers  teachers,asking  asking,more  more,money  money,narrative  narrative,quietly</t>
  </si>
  <si>
    <t>lausdstrike,now  now,trending  trending,portland</t>
  </si>
  <si>
    <t>solidarity,teachers  teachers,la  la,lausdstrike</t>
  </si>
  <si>
    <t>access,librarians  librarians,psychiatrists  psychiatrists,everyday  everyday,instead  instead,once  once,week  week,lausdstrike</t>
  </si>
  <si>
    <t>abc7,lausdstrike  lausdstrike,lazoo  lazoo,natural  natural,history  history,museum  museum,la  la,county  county,nhmla  nhmla,offering  offering,free</t>
  </si>
  <si>
    <t>lausdstrike,lazoo  lazoo,natural  natural,history  history,museum  museum,la  la,county  county,nhmla  nhmla,offering  offering,free  free,admission</t>
  </si>
  <si>
    <t>935kday,support  support,teachers  teachers,la  la,lausdstrike  lausdstrike,utlanow</t>
  </si>
  <si>
    <t>usdew,teachers  teachers,strike  strike,teachers  teachers,asking  asking,fair  fair,pay  pay,raises  raises,smaller  smaller,class  class,sizes</t>
  </si>
  <si>
    <t>called,dad  dad,morning  morning,see  see,out  out,striking  striking,teacher  teacher,whole  whole,life  life,second  second,lausdstrike</t>
  </si>
  <si>
    <t>teachers,strike  strike,teachers  teachers,asking  asking,fair  fair,pay  pay,raises  raises,smaller  smaller,class  class,sizes  sizes,more</t>
  </si>
  <si>
    <t>transparent_ca,data  data,national  national,education  education,association  association,show  show,average  average,teacher  teacher,salaries  salaries,california  california,increased</t>
  </si>
  <si>
    <t>walking,out  out,children  lacityboy,clear  clear,educators  educators,walking  children,walking  children,lausdstrike  mjademurphy,clear  clear,la  la,funding</t>
  </si>
  <si>
    <t>b_real,stand  stand,teachers  teachers,together  together,lausd  lausd,lausdstrike</t>
  </si>
  <si>
    <t>support,utlanow  utlanow,everyone  everyone,strike  strike,lausd  lausd,pay  pay,teachers  teachers,living  living,wage  wage,hire  hire,more</t>
  </si>
  <si>
    <t>analisa_swan,support  support,utlanow  utlanow,everyone  everyone,strike  strike,lausd  lausd,pay  pay,teachers  teachers,living  living,wage  wage,hire</t>
  </si>
  <si>
    <t>gary_coronado,striking  striking,teachers  teachers,parents  parents,support  support,picket  picket,front  front,trinity  trinity,elementary  elementary,against  against,lausdstrike</t>
  </si>
  <si>
    <t>walking,out  out,children  usdew,teachers  teachers,strike  strike,teachers  teachers,asking  asking,fair  fair,pay  pay,raises  raises,smaller</t>
  </si>
  <si>
    <t>striking,teachers  teachers,boyle  boyle,heights  heights,lausdstrike</t>
  </si>
  <si>
    <t>sklarbrothers,parents  parents,kids  kids,lausd  lausd,system  system,lausdstrike  lausdstrike,happen  happen,proud  proud,send  send,kids  kids,public</t>
  </si>
  <si>
    <t>parents,kids  kids,lausd  lausd,system  system,lausdstrike  lausdstrike,happen  happen,proud  proud,send  send,kids  kids,public  public,school</t>
  </si>
  <si>
    <t>amerikanıngöremediğipkk,mondaymotivation  mondaymotivation,lausdstrike  lausdstrike,mondaythoughts  mondaythoughts,reversethefee  reversethefee,mel  mel,stottlemyre  stottlemyre,chris  chris,pratt  pratt,shutdownasong  shutdownasong,supra</t>
  </si>
  <si>
    <t>mdkvdencevaplar,happy  happy,city  city,cleared  cleared,pkk  pkk,ypg  ypg,amerikanıngöremediğipkk  mdkvdencevaplar,capture  capture,afrin  afrin,turkish  turkish,army</t>
  </si>
  <si>
    <t>reminder,many  many,teacher  teacher,strikes  strikes,lausdstrike  lausdstrike,better  better,pay  pay,smaller  smaller,class  class,sizes  sizes,better</t>
  </si>
  <si>
    <t>kazweida,reminder  reminder,many  many,teacher  teacher,strikes  strikes,lausdstrike  lausdstrike,better  better,pay  pay,smaller  smaller,class  class,sizes</t>
  </si>
  <si>
    <t>latest,lausdstrike  lausdstrike,parents  parents,call  call,213  213,443  443,1300  1300,mon  mon,fri  fri,6  6,4</t>
  </si>
  <si>
    <t>strikes,realistic  realistic,democrat  democrat,supports  supports,air  air,strikes  strikes,preferably  preferably,via  via,reaper  reaper,drone  drone,people</t>
  </si>
  <si>
    <t>check,out  out,logo_pearl  logo_pearl,design  design,modern  modern,retro  retro,vintage  vintage,awesome  awesome,hips  hips,35  35,fiverr</t>
  </si>
  <si>
    <t>wonder,class  class,size  size,la  la,illegal  illegal,aliens  aliens,class  class,lausdstrike</t>
  </si>
  <si>
    <t>saulgood13,wonder  wonder,class  class,size  size,la  la,illegal  illegal,aliens  aliens,class  class,lausdstrike</t>
  </si>
  <si>
    <t>Top Word Pairs in Tweet by Salience</t>
  </si>
  <si>
    <t>lausdstrike,handle  handle,classes  classes,49  49,handle  handle,rain  lausdstrike,metro  metro,station  godfreyland,lausdstrike</t>
  </si>
  <si>
    <t>netadvisor,lausdstrike  hc,benefits  benefits,serves  serves,500k  500k,meals  meals,day  day,78  78,9  9,free  free,lunch</t>
  </si>
  <si>
    <t>Word</t>
  </si>
  <si>
    <t>class</t>
  </si>
  <si>
    <t>school</t>
  </si>
  <si>
    <t>teacher</t>
  </si>
  <si>
    <t>today</t>
  </si>
  <si>
    <t>sizes</t>
  </si>
  <si>
    <t>here</t>
  </si>
  <si>
    <t>angeles</t>
  </si>
  <si>
    <t>size</t>
  </si>
  <si>
    <t>nurses</t>
  </si>
  <si>
    <t>respect</t>
  </si>
  <si>
    <t>line</t>
  </si>
  <si>
    <t>bee</t>
  </si>
  <si>
    <t>education</t>
  </si>
  <si>
    <t>non</t>
  </si>
  <si>
    <t>s</t>
  </si>
  <si>
    <t>30</t>
  </si>
  <si>
    <t>m</t>
  </si>
  <si>
    <t>contracts</t>
  </si>
  <si>
    <t>strikes</t>
  </si>
  <si>
    <t>capture</t>
  </si>
  <si>
    <t>army</t>
  </si>
  <si>
    <t>system</t>
  </si>
  <si>
    <t>raises</t>
  </si>
  <si>
    <t>counselors</t>
  </si>
  <si>
    <t>social</t>
  </si>
  <si>
    <t>workers</t>
  </si>
  <si>
    <t>nyc</t>
  </si>
  <si>
    <t>enormous</t>
  </si>
  <si>
    <t>supplies</t>
  </si>
  <si>
    <t>existent</t>
  </si>
  <si>
    <t>bet</t>
  </si>
  <si>
    <t>testing</t>
  </si>
  <si>
    <t>staff</t>
  </si>
  <si>
    <t>yrs</t>
  </si>
  <si>
    <t>t</t>
  </si>
  <si>
    <t>one</t>
  </si>
  <si>
    <t>local</t>
  </si>
  <si>
    <t>news</t>
  </si>
  <si>
    <t>future</t>
  </si>
  <si>
    <t>affected</t>
  </si>
  <si>
    <t>happen</t>
  </si>
  <si>
    <t>proud</t>
  </si>
  <si>
    <t>send</t>
  </si>
  <si>
    <t>public</t>
  </si>
  <si>
    <t>improve</t>
  </si>
  <si>
    <t>equ</t>
  </si>
  <si>
    <t>living</t>
  </si>
  <si>
    <t>wages</t>
  </si>
  <si>
    <t>salaries</t>
  </si>
  <si>
    <t>california</t>
  </si>
  <si>
    <t>1</t>
  </si>
  <si>
    <t>called</t>
  </si>
  <si>
    <t>country</t>
  </si>
  <si>
    <t>plant</t>
  </si>
  <si>
    <t>manager</t>
  </si>
  <si>
    <t>charter</t>
  </si>
  <si>
    <t>high</t>
  </si>
  <si>
    <t>campus</t>
  </si>
  <si>
    <t>walks</t>
  </si>
  <si>
    <t>hallway</t>
  </si>
  <si>
    <t>diminish</t>
  </si>
  <si>
    <t>want</t>
  </si>
  <si>
    <t>reductions</t>
  </si>
  <si>
    <t>standardized</t>
  </si>
  <si>
    <t>mad</t>
  </si>
  <si>
    <t>here's</t>
  </si>
  <si>
    <t>going</t>
  </si>
  <si>
    <t>10</t>
  </si>
  <si>
    <t>home</t>
  </si>
  <si>
    <t>day</t>
  </si>
  <si>
    <t>time</t>
  </si>
  <si>
    <t>willing</t>
  </si>
  <si>
    <t>sucks</t>
  </si>
  <si>
    <t>town</t>
  </si>
  <si>
    <t>yours</t>
  </si>
  <si>
    <t>largest</t>
  </si>
  <si>
    <t>covering</t>
  </si>
  <si>
    <t>wonder</t>
  </si>
  <si>
    <t>illegal</t>
  </si>
  <si>
    <t>aliens</t>
  </si>
  <si>
    <t>latest</t>
  </si>
  <si>
    <t>6</t>
  </si>
  <si>
    <t>cbsla</t>
  </si>
  <si>
    <t>reminder</t>
  </si>
  <si>
    <t>many</t>
  </si>
  <si>
    <t>st</t>
  </si>
  <si>
    <t>happy</t>
  </si>
  <si>
    <t>cleared</t>
  </si>
  <si>
    <t>pkk</t>
  </si>
  <si>
    <t>ypg</t>
  </si>
  <si>
    <t>afrin</t>
  </si>
  <si>
    <t>turkish</t>
  </si>
  <si>
    <t>raqqa</t>
  </si>
  <si>
    <t>mosul</t>
  </si>
  <si>
    <t>usa</t>
  </si>
  <si>
    <t>led</t>
  </si>
  <si>
    <t>coalition</t>
  </si>
  <si>
    <t>mel</t>
  </si>
  <si>
    <t>stottlemyre</t>
  </si>
  <si>
    <t>chris</t>
  </si>
  <si>
    <t>pratt</t>
  </si>
  <si>
    <t>supra</t>
  </si>
  <si>
    <t>remind</t>
  </si>
  <si>
    <t>cleopatra</t>
  </si>
  <si>
    <t>boyle</t>
  </si>
  <si>
    <t>heights</t>
  </si>
  <si>
    <t>trinity</t>
  </si>
  <si>
    <t>elementary</t>
  </si>
  <si>
    <t>against</t>
  </si>
  <si>
    <t>everyone</t>
  </si>
  <si>
    <t>wage</t>
  </si>
  <si>
    <t>hire</t>
  </si>
  <si>
    <t>schools</t>
  </si>
  <si>
    <t>together</t>
  </si>
  <si>
    <t>data</t>
  </si>
  <si>
    <t>national</t>
  </si>
  <si>
    <t>association</t>
  </si>
  <si>
    <t>show</t>
  </si>
  <si>
    <t>average</t>
  </si>
  <si>
    <t>increased</t>
  </si>
  <si>
    <t>15</t>
  </si>
  <si>
    <t>2</t>
  </si>
  <si>
    <t>librarians</t>
  </si>
  <si>
    <t>community</t>
  </si>
  <si>
    <t>dad</t>
  </si>
  <si>
    <t>morning</t>
  </si>
  <si>
    <t>whole</t>
  </si>
  <si>
    <t>life</t>
  </si>
  <si>
    <t>tha</t>
  </si>
  <si>
    <t>instead</t>
  </si>
  <si>
    <t>solidarity</t>
  </si>
  <si>
    <t>shout</t>
  </si>
  <si>
    <t>increase</t>
  </si>
  <si>
    <t>relief</t>
  </si>
  <si>
    <t>keep</t>
  </si>
  <si>
    <t>child</t>
  </si>
  <si>
    <t>doesn</t>
  </si>
  <si>
    <t>sit</t>
  </si>
  <si>
    <t>45</t>
  </si>
  <si>
    <t>lower</t>
  </si>
  <si>
    <t>37</t>
  </si>
  <si>
    <t>billion</t>
  </si>
  <si>
    <t>spending</t>
  </si>
  <si>
    <t>13</t>
  </si>
  <si>
    <t>054</t>
  </si>
  <si>
    <t>yr</t>
  </si>
  <si>
    <t>avr</t>
  </si>
  <si>
    <t>salary</t>
  </si>
  <si>
    <t>83</t>
  </si>
  <si>
    <t>041</t>
  </si>
  <si>
    <t>retirement</t>
  </si>
  <si>
    <t>hc</t>
  </si>
  <si>
    <t>proficient</t>
  </si>
  <si>
    <t>first</t>
  </si>
  <si>
    <t>years</t>
  </si>
  <si>
    <t>nearly</t>
  </si>
  <si>
    <t>year</t>
  </si>
  <si>
    <t>ago</t>
  </si>
  <si>
    <t>west</t>
  </si>
  <si>
    <t>virginia</t>
  </si>
  <si>
    <t>don</t>
  </si>
  <si>
    <t>bravo</t>
  </si>
  <si>
    <t>deserve</t>
  </si>
  <si>
    <t>best</t>
  </si>
  <si>
    <t>educating</t>
  </si>
  <si>
    <t>rainy</t>
  </si>
  <si>
    <t>happening</t>
  </si>
  <si>
    <t>message</t>
  </si>
  <si>
    <t>days</t>
  </si>
  <si>
    <t>rides</t>
  </si>
  <si>
    <t>offered</t>
  </si>
  <si>
    <t>ids</t>
  </si>
  <si>
    <t>zoo</t>
  </si>
  <si>
    <t>moca</t>
  </si>
  <si>
    <t>drove</t>
  </si>
  <si>
    <t>past</t>
  </si>
  <si>
    <t>campuses</t>
  </si>
  <si>
    <t>single</t>
  </si>
  <si>
    <t>dozens</t>
  </si>
  <si>
    <t>picketing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</si>
  <si>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</si>
  <si>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</si>
  <si>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</si>
  <si>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</si>
  <si>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</si>
  <si>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</si>
  <si>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</si>
  <si>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</si>
  <si>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</si>
  <si>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</si>
  <si>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</si>
  <si>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</si>
  <si>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</si>
  <si>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</si>
  <si>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</si>
  <si>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</si>
  <si>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</si>
  <si>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</si>
  <si>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</si>
  <si>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</si>
  <si>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</si>
  <si>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</si>
  <si>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</si>
  <si>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</si>
  <si>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</si>
  <si>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</si>
  <si>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</si>
  <si>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</si>
  <si>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</si>
  <si>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</si>
  <si>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lausdstrike utlanow teachers through rain support shine standing educators picket</t>
  </si>
  <si>
    <t>G2: lausdstrike godfreyland handle metro station classes 49 rain</t>
  </si>
  <si>
    <t>G3: lausdstrike teachers students student change world pay faq budget 8</t>
  </si>
  <si>
    <t>G4: teachers fair stand pay smaller lausdstrike utla more behind believe</t>
  </si>
  <si>
    <t>G5: lausdstrike kids give kid extra credit creativity teachers kerryloring parents</t>
  </si>
  <si>
    <t>G6: clear funding walking out children lausdstrike per student roughly half</t>
  </si>
  <si>
    <t>G7: see people saying lausdstrike greedy teachers asking more money narrative</t>
  </si>
  <si>
    <t>G8: lausdstrike lazoo natural history museum county nhmla offering free admission</t>
  </si>
  <si>
    <t>G9: utla teachers supporters gather front city hall dtla lausdstrike utlastrike</t>
  </si>
  <si>
    <t>G10: teachers students striking tens thousands strike pouring rain demand better</t>
  </si>
  <si>
    <t>G11: diminish strike saying better pay lausd teachers want reductions standardized</t>
  </si>
  <si>
    <t>G12: mad respect teachers out rain lausdstrike carodmoon</t>
  </si>
  <si>
    <t>G13: local news m willing bet sucks more town yours here</t>
  </si>
  <si>
    <t>G14: nytimes bravo teachers deserve best pay educating future support lausdstrike</t>
  </si>
  <si>
    <t>G15: class wonder size illegal aliens lausdstrike</t>
  </si>
  <si>
    <t>G16: better reminder many teacher strikes lausdstrike pay smaller class sizes</t>
  </si>
  <si>
    <t>G17: capture army amerikanıngöremediğipkk mdkvdencevaplar happy city cleared pkk ypg afrin</t>
  </si>
  <si>
    <t>G18: striking teachers parents support picket front trinity elementary against lausdstrike</t>
  </si>
  <si>
    <t>G19: stand teachers together lausd lausdstrike</t>
  </si>
  <si>
    <t>G20: salaries data national education association show average teacher california increased</t>
  </si>
  <si>
    <t>G21: shout out teachers strike today lausdstrike</t>
  </si>
  <si>
    <t>G22: lausdstrike s relief keep child home today doesn t sit</t>
  </si>
  <si>
    <t>G23: teachers angeles strike first time 30 years nearly one year</t>
  </si>
  <si>
    <t>G25: stand teachers lausdstrike</t>
  </si>
  <si>
    <t>G26: message support striking teachers angeles lausdstrike</t>
  </si>
  <si>
    <t>G27: lausd students strike days free metro rides offered school ids</t>
  </si>
  <si>
    <t>Autofill Workbook Results</t>
  </si>
  <si>
    <t>Edge Weight▓1▓2▓0▓True▓Green▓Red▓▓Edge Weight▓1▓1▓0▓3▓10▓False▓Edge Weight▓1▓2▓0▓32▓6▓False▓▓0▓0▓0▓True▓Black▓Black▓▓Followers▓26▓3351048▓0▓162▓1000▓False▓Followers▓26▓42654529▓0▓100▓70▓False▓▓0▓0▓0▓0▓0▓False▓▓0▓0▓0▓0▓0▓False</t>
  </si>
  <si>
    <t>Subgraph</t>
  </si>
  <si>
    <t>GraphSource░TwitterSearch▓GraphTerm░#LAUSDStrike▓ImportDescription░The graph represents a network of 118 Twitter users whose recent tweets contained "#LAUSDStrike", or who were replied to or mentioned in those tweets, taken from a data set limited to a maximum of 18,000 tweets.  The network was obtained from Twitter on Monday, 14 January 2019 at 19:21 UTC.
The tweets in the network were tweeted over the 1-minute period from Monday, 14 January 2019 at 19:19 UTC to Monday, 14 January 2019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</si>
</sst>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607286"/>
        <c:axId val="13522655"/>
      </c:barChart>
      <c:catAx>
        <c:axId val="23607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22655"/>
        <c:crosses val="autoZero"/>
        <c:auto val="1"/>
        <c:lblOffset val="100"/>
        <c:noMultiLvlLbl val="0"/>
      </c:catAx>
      <c:valAx>
        <c:axId val="1352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07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612676"/>
        <c:axId val="31154869"/>
      </c:barChart>
      <c:catAx>
        <c:axId val="56612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54869"/>
        <c:crosses val="autoZero"/>
        <c:auto val="1"/>
        <c:lblOffset val="100"/>
        <c:noMultiLvlLbl val="0"/>
      </c:catAx>
      <c:valAx>
        <c:axId val="31154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2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075970"/>
        <c:axId val="28787899"/>
      </c:barChart>
      <c:catAx>
        <c:axId val="31075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87899"/>
        <c:crosses val="autoZero"/>
        <c:auto val="1"/>
        <c:lblOffset val="100"/>
        <c:noMultiLvlLbl val="0"/>
      </c:catAx>
      <c:valAx>
        <c:axId val="28787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75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542704"/>
        <c:axId val="51432049"/>
      </c:barChart>
      <c:catAx>
        <c:axId val="295427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32049"/>
        <c:crosses val="autoZero"/>
        <c:auto val="1"/>
        <c:lblOffset val="100"/>
        <c:noMultiLvlLbl val="0"/>
      </c:catAx>
      <c:valAx>
        <c:axId val="5143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134414"/>
        <c:axId val="36244823"/>
      </c:barChart>
      <c:catAx>
        <c:axId val="151344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44823"/>
        <c:crosses val="autoZero"/>
        <c:auto val="1"/>
        <c:lblOffset val="100"/>
        <c:noMultiLvlLbl val="0"/>
      </c:catAx>
      <c:valAx>
        <c:axId val="36244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466908"/>
        <c:axId val="14471917"/>
      </c:barChart>
      <c:catAx>
        <c:axId val="44466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71917"/>
        <c:crosses val="autoZero"/>
        <c:auto val="1"/>
        <c:lblOffset val="100"/>
        <c:noMultiLvlLbl val="0"/>
      </c:catAx>
      <c:valAx>
        <c:axId val="1447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032410"/>
        <c:axId val="24177843"/>
      </c:barChart>
      <c:catAx>
        <c:axId val="170324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77843"/>
        <c:crosses val="autoZero"/>
        <c:auto val="1"/>
        <c:lblOffset val="100"/>
        <c:noMultiLvlLbl val="0"/>
      </c:catAx>
      <c:valAx>
        <c:axId val="24177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068808"/>
        <c:axId val="66689065"/>
      </c:barChart>
      <c:catAx>
        <c:axId val="300688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689065"/>
        <c:crosses val="autoZero"/>
        <c:auto val="1"/>
        <c:lblOffset val="100"/>
        <c:noMultiLvlLbl val="0"/>
      </c:catAx>
      <c:valAx>
        <c:axId val="66689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934694"/>
        <c:axId val="49602255"/>
      </c:barChart>
      <c:catAx>
        <c:axId val="54934694"/>
        <c:scaling>
          <c:orientation val="minMax"/>
        </c:scaling>
        <c:axPos val="b"/>
        <c:delete val="1"/>
        <c:majorTickMark val="out"/>
        <c:minorTickMark val="none"/>
        <c:tickLblPos val="none"/>
        <c:crossAx val="49602255"/>
        <c:crosses val="autoZero"/>
        <c:auto val="1"/>
        <c:lblOffset val="100"/>
        <c:noMultiLvlLbl val="0"/>
      </c:catAx>
      <c:valAx>
        <c:axId val="49602255"/>
        <c:scaling>
          <c:orientation val="minMax"/>
        </c:scaling>
        <c:axPos val="l"/>
        <c:delete val="1"/>
        <c:majorTickMark val="out"/>
        <c:minorTickMark val="none"/>
        <c:tickLblPos val="none"/>
        <c:crossAx val="549346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abinenamb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tlano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alifornialabo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ikerambo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odfreyla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ialauryn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inggershank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esleykarl9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emsocialis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osangelist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aschool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ongdrivesout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union_sports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aunteddin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aimethekeeep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el_ankol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eanas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otsta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lais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kysto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xi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t_alchemi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ytim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piritofbellam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edeee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nana_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29708kek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tendstotrave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kinnny_pe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yamphot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weetrain00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clecticbroth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atinawon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villavlce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acquesderose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achelmumma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errylor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genesisyvette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jpl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uris_2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arodmo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usatwopoin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heactualtod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dsathe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ichaeljaiwh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935kda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penut11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latim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asminnlomeli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etadvis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imoraaa___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acityb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drgnstephani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ustin3000"/>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ichal6517290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orrinawr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erikalizette1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lalalalindsey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jademurph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_meme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eenvogu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tbaby14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skolsister2017"/>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assymamain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wolfefu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rendsportlan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iljuan_6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randon_get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brwnskin_ld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intamenapi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victoriaaveya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lsiriku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heyimmarku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nhml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lazo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bc7"/>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nnswi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lishh87"/>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lt_leftalaba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kimberly__bb"/>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rodneyejacksonj"/>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ritnidwrit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usdew"/>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transparent_c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uhsdbo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ryanbdix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valthekoa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isanaviltz"/>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_re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ypresshi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xdaexmaur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analisa_swa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frenchcor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gary_coronad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realimrickjame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ubrox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eatbutt4chri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monsta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uullaayy16"/>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klarbrother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attob3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mdkvdencevapla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belinayyildiz1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ellemus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amajoj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luamarily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kazweid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amantha_claus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sritope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florinarodov"/>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jeffvaugh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realisticdemoc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logo_pear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aulgood13"/>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mprays03"/>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theamynichols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morgandawn6"/>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jedimunoz_"/>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50" totalsRowShown="0" headerRowDxfId="427" dataDxfId="426">
  <autoFilter ref="A2:BL150"/>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297" dataDxfId="296">
  <autoFilter ref="A2:C3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167" dataDxfId="166">
  <autoFilter ref="A66:V67"/>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164" dataDxfId="163">
  <autoFilter ref="A70:V80"/>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17" dataDxfId="116">
  <autoFilter ref="A83:V93"/>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374" dataDxfId="373">
  <autoFilter ref="A2:BT120"/>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90" totalsRowShown="0" headerRowDxfId="82" dataDxfId="81">
  <autoFilter ref="A1:G69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43" totalsRowShown="0" headerRowDxfId="73" dataDxfId="72">
  <autoFilter ref="A1:L74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331">
  <autoFilter ref="A2:AO29"/>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28" dataDxfId="327">
  <autoFilter ref="A1:C1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ortlandDSA/status/1084857880690315264" TargetMode="External" /><Relationship Id="rId2" Type="http://schemas.openxmlformats.org/officeDocument/2006/relationships/hyperlink" Target="https://www.facebook.com/sean.astin.77/videos/10215996731105478/" TargetMode="External" /><Relationship Id="rId3" Type="http://schemas.openxmlformats.org/officeDocument/2006/relationships/hyperlink" Target="https://www.facebook.com/sean.astin.77/videos/10215996731105478/" TargetMode="External" /><Relationship Id="rId4" Type="http://schemas.openxmlformats.org/officeDocument/2006/relationships/hyperlink" Target="https://laist.com/2019/01/14/lausd_teachers_go_on_strike_today.php" TargetMode="External" /><Relationship Id="rId5" Type="http://schemas.openxmlformats.org/officeDocument/2006/relationships/hyperlink" Target="https://laist.com/2019/01/14/lausd_teachers_go_on_strike_today.php" TargetMode="External" /><Relationship Id="rId6" Type="http://schemas.openxmlformats.org/officeDocument/2006/relationships/hyperlink" Target="https://www.pscp.tv/w/bwzYVzQ0NDEzNzJ8MXlwS2RPWHpOcVJ4V2DdOWfH1QRts06zlu9EH6mjoOphSWr_Fi9kVlwZK9qU?t=8s" TargetMode="External" /><Relationship Id="rId7" Type="http://schemas.openxmlformats.org/officeDocument/2006/relationships/hyperlink" Target="https://twitter.com/kchrystler/status/1084807533829664768" TargetMode="External" /><Relationship Id="rId8" Type="http://schemas.openxmlformats.org/officeDocument/2006/relationships/hyperlink" Target="https://twitter.com/TwitterMoments/status/1084862996441120768" TargetMode="External" /><Relationship Id="rId9" Type="http://schemas.openxmlformats.org/officeDocument/2006/relationships/hyperlink" Target="https://www.latimes.com/local/education/la-me-edu-los-angeles-teachers-strike-national-context-20190106-story.html" TargetMode="External" /><Relationship Id="rId10" Type="http://schemas.openxmlformats.org/officeDocument/2006/relationships/hyperlink" Target="https://twitter.com/sfpelosi/status/1084803569641873408" TargetMode="External" /><Relationship Id="rId11" Type="http://schemas.openxmlformats.org/officeDocument/2006/relationships/hyperlink" Target="https://www.teenvogue.com/story/education-workers-on-campuses-demanding-better-labor-conditions?mbid=social_twitter&amp;utm_social-type=owned&amp;utm_medium=social&amp;utm_source=twitter&amp;utm_brand=tv" TargetMode="External" /><Relationship Id="rId12" Type="http://schemas.openxmlformats.org/officeDocument/2006/relationships/hyperlink" Target="https://www.teenvogue.com/story/education-workers-on-campuses-demanding-better-labor-conditions?mbid=social_twitter&amp;utm_social-type=owned&amp;utm_medium=social&amp;utm_source=twitter&amp;utm_brand=tv" TargetMode="External" /><Relationship Id="rId13" Type="http://schemas.openxmlformats.org/officeDocument/2006/relationships/hyperlink" Target="https://www.trendsmap.com/local/us/portland?utm_source=twitter&amp;utm_medium=social&amp;utm_campaign=al&amp;utm_term=h##lausdstrike" TargetMode="External" /><Relationship Id="rId14" Type="http://schemas.openxmlformats.org/officeDocument/2006/relationships/hyperlink" Target="https://twitter.com/nkjemisin/status/1084886344134987776" TargetMode="External" /><Relationship Id="rId15" Type="http://schemas.openxmlformats.org/officeDocument/2006/relationships/hyperlink" Target="https://twitter.com/sammmnic/status/1084863126334394368" TargetMode="External" /><Relationship Id="rId16" Type="http://schemas.openxmlformats.org/officeDocument/2006/relationships/hyperlink" Target="https://twitter.com/PortlandDSA/status/1084857880690315264" TargetMode="External" /><Relationship Id="rId17" Type="http://schemas.openxmlformats.org/officeDocument/2006/relationships/hyperlink" Target="https://twitter.com/PortlandDSA/status/1084857880690315264" TargetMode="External" /><Relationship Id="rId18" Type="http://schemas.openxmlformats.org/officeDocument/2006/relationships/hyperlink" Target="https://twitter.com/GerrickKennedy/status/1084852080928411650" TargetMode="External" /><Relationship Id="rId19" Type="http://schemas.openxmlformats.org/officeDocument/2006/relationships/hyperlink" Target="https://transparentcalifornia.com/salaries/all/2017/school-districts/" TargetMode="External" /><Relationship Id="rId20" Type="http://schemas.openxmlformats.org/officeDocument/2006/relationships/hyperlink" Target="https://twitter.com/thehill/status/1084815672285323264" TargetMode="External" /><Relationship Id="rId21" Type="http://schemas.openxmlformats.org/officeDocument/2006/relationships/hyperlink" Target="https://twitter.com/kchrystler/status/1084807533829664768" TargetMode="External" /><Relationship Id="rId22" Type="http://schemas.openxmlformats.org/officeDocument/2006/relationships/hyperlink" Target="https://twitter.com/kchrystler/status/1084807533829664768" TargetMode="External" /><Relationship Id="rId23" Type="http://schemas.openxmlformats.org/officeDocument/2006/relationships/hyperlink" Target="https://abc7.com/education/lausd-teacher-strike-guide-for-parents/5016621/" TargetMode="External" /><Relationship Id="rId24" Type="http://schemas.openxmlformats.org/officeDocument/2006/relationships/hyperlink" Target="https://abc7.com/education/lausd-teacher-strike-guide-for-parents/5016621/" TargetMode="External" /><Relationship Id="rId25" Type="http://schemas.openxmlformats.org/officeDocument/2006/relationships/hyperlink" Target="https://www.fiverr.com/s2/e997905160" TargetMode="External" /><Relationship Id="rId26" Type="http://schemas.openxmlformats.org/officeDocument/2006/relationships/hyperlink" Target="https://www.latimes.com/local/lanow/la-me-ln-seventy-four-takes-over-school-report-20160201-story.html" TargetMode="External" /><Relationship Id="rId27" Type="http://schemas.openxmlformats.org/officeDocument/2006/relationships/hyperlink" Target="https://twitter.com/kchrystler/status/1084807533829664768" TargetMode="External" /><Relationship Id="rId28" Type="http://schemas.openxmlformats.org/officeDocument/2006/relationships/hyperlink" Target="https://twitter.com/kchrystler/status/1084807533829664768" TargetMode="External" /><Relationship Id="rId29" Type="http://schemas.openxmlformats.org/officeDocument/2006/relationships/hyperlink" Target="https://pbs.twimg.com/ext_tw_video_thumb/1084877839667585026/pu/img/9E4Ubf6P_4EdO13C.jpg" TargetMode="External" /><Relationship Id="rId30" Type="http://schemas.openxmlformats.org/officeDocument/2006/relationships/hyperlink" Target="https://pbs.twimg.com/media/Dw5MGrfUwAEawSp.jpg" TargetMode="External" /><Relationship Id="rId31" Type="http://schemas.openxmlformats.org/officeDocument/2006/relationships/hyperlink" Target="https://pbs.twimg.com/media/Dw5MGrfUwAEawSp.jpg" TargetMode="External" /><Relationship Id="rId32" Type="http://schemas.openxmlformats.org/officeDocument/2006/relationships/hyperlink" Target="https://pbs.twimg.com/media/Dw4i5sSVYAAqxac.jpg" TargetMode="External" /><Relationship Id="rId33" Type="http://schemas.openxmlformats.org/officeDocument/2006/relationships/hyperlink" Target="https://pbs.twimg.com/media/Dw5ONAxUYAARqt5.jpg" TargetMode="External" /><Relationship Id="rId34" Type="http://schemas.openxmlformats.org/officeDocument/2006/relationships/hyperlink" Target="https://pbs.twimg.com/ext_tw_video_thumb/1084877026366910464/pu/img/D30V3GUmNzldz7oI.jpg" TargetMode="External" /><Relationship Id="rId35" Type="http://schemas.openxmlformats.org/officeDocument/2006/relationships/hyperlink" Target="https://pbs.twimg.com/ext_tw_video_thumb/1084877839667585026/pu/img/9E4Ubf6P_4EdO13C.jpg" TargetMode="External" /><Relationship Id="rId36" Type="http://schemas.openxmlformats.org/officeDocument/2006/relationships/hyperlink" Target="https://pbs.twimg.com/ext_tw_video_thumb/1084877026366910464/pu/img/D30V3GUmNzldz7oI.jpg" TargetMode="External" /><Relationship Id="rId37" Type="http://schemas.openxmlformats.org/officeDocument/2006/relationships/hyperlink" Target="https://pbs.twimg.com/ext_tw_video_thumb/1084877026366910464/pu/img/D30V3GUmNzldz7oI.jpg" TargetMode="External" /><Relationship Id="rId38" Type="http://schemas.openxmlformats.org/officeDocument/2006/relationships/hyperlink" Target="https://pbs.twimg.com/ext_tw_video_thumb/1084890822447751168/pu/img/7DDyTOK5VYdQ-ayR.jpg" TargetMode="External" /><Relationship Id="rId39" Type="http://schemas.openxmlformats.org/officeDocument/2006/relationships/hyperlink" Target="https://pbs.twimg.com/media/Dw5Qgo_WwAEWmkF.jpg" TargetMode="External" /><Relationship Id="rId40" Type="http://schemas.openxmlformats.org/officeDocument/2006/relationships/hyperlink" Target="https://pbs.twimg.com/ext_tw_video_thumb/1084891607608963072/pu/img/7DC-Herp_dyiCD8S.jpg" TargetMode="External" /><Relationship Id="rId41" Type="http://schemas.openxmlformats.org/officeDocument/2006/relationships/hyperlink" Target="https://pbs.twimg.com/ext_tw_video_thumb/1084891607608963072/pu/img/7DC-Herp_dyiCD8S.jpg" TargetMode="External" /><Relationship Id="rId42" Type="http://schemas.openxmlformats.org/officeDocument/2006/relationships/hyperlink" Target="https://pbs.twimg.com/ext_tw_video_thumb/1084846059241652225/pu/img/1E_Xsig_aZH8CdX1.jpg" TargetMode="External" /><Relationship Id="rId43" Type="http://schemas.openxmlformats.org/officeDocument/2006/relationships/hyperlink" Target="https://pbs.twimg.com/ext_tw_video_thumb/1084846059241652225/pu/img/1E_Xsig_aZH8CdX1.jpg" TargetMode="External" /><Relationship Id="rId44" Type="http://schemas.openxmlformats.org/officeDocument/2006/relationships/hyperlink" Target="https://pbs.twimg.com/ext_tw_video_thumb/1084846059241652225/pu/img/1E_Xsig_aZH8CdX1.jpg" TargetMode="External" /><Relationship Id="rId45" Type="http://schemas.openxmlformats.org/officeDocument/2006/relationships/hyperlink" Target="https://pbs.twimg.com/ext_tw_video_thumb/1084877026366910464/pu/img/D30V3GUmNzldz7oI.jpg" TargetMode="External" /><Relationship Id="rId46" Type="http://schemas.openxmlformats.org/officeDocument/2006/relationships/hyperlink" Target="https://pbs.twimg.com/ext_tw_video_thumb/1084877839667585026/pu/img/9E4Ubf6P_4EdO13C.jpg" TargetMode="External" /><Relationship Id="rId47" Type="http://schemas.openxmlformats.org/officeDocument/2006/relationships/hyperlink" Target="https://pbs.twimg.com/media/Dw5OvAAXcAAJr8h.jpg" TargetMode="External" /><Relationship Id="rId48" Type="http://schemas.openxmlformats.org/officeDocument/2006/relationships/hyperlink" Target="https://pbs.twimg.com/media/Dw44XAeWoAAiQQ2.jpg" TargetMode="External" /><Relationship Id="rId49" Type="http://schemas.openxmlformats.org/officeDocument/2006/relationships/hyperlink" Target="https://pbs.twimg.com/media/Dw5ONAxUYAARqt5.jpg" TargetMode="External" /><Relationship Id="rId50" Type="http://schemas.openxmlformats.org/officeDocument/2006/relationships/hyperlink" Target="https://pbs.twimg.com/media/Dw5ONAxUYAARqt5.jpg" TargetMode="External" /><Relationship Id="rId51" Type="http://schemas.openxmlformats.org/officeDocument/2006/relationships/hyperlink" Target="https://pbs.twimg.com/media/Dw4hZUSU0AAD97q.jpg" TargetMode="External" /><Relationship Id="rId52" Type="http://schemas.openxmlformats.org/officeDocument/2006/relationships/hyperlink" Target="https://pbs.twimg.com/ext_tw_video_thumb/1084838106082103296/pu/img/64AYPW2mUs1rMR6z.jpg" TargetMode="External" /><Relationship Id="rId53" Type="http://schemas.openxmlformats.org/officeDocument/2006/relationships/hyperlink" Target="https://pbs.twimg.com/media/Dw4pMhoU8AABp9O.jpg" TargetMode="External" /><Relationship Id="rId54" Type="http://schemas.openxmlformats.org/officeDocument/2006/relationships/hyperlink" Target="https://pbs.twimg.com/media/Dw4pMhoU8AABp9O.jpg" TargetMode="External" /><Relationship Id="rId55" Type="http://schemas.openxmlformats.org/officeDocument/2006/relationships/hyperlink" Target="https://pbs.twimg.com/media/Dw40PJLXgAEAlWh.jpg" TargetMode="External" /><Relationship Id="rId56" Type="http://schemas.openxmlformats.org/officeDocument/2006/relationships/hyperlink" Target="https://pbs.twimg.com/media/Dw5Ox9EXgAA2H0t.jpg" TargetMode="External" /><Relationship Id="rId57" Type="http://schemas.openxmlformats.org/officeDocument/2006/relationships/hyperlink" Target="https://pbs.twimg.com/ext_tw_video_thumb/976789200765882368/pu/img/CppXs3Rm5EH5OS5A.jpg" TargetMode="External" /><Relationship Id="rId58" Type="http://schemas.openxmlformats.org/officeDocument/2006/relationships/hyperlink" Target="https://pbs.twimg.com/ext_tw_video_thumb/976789200765882368/pu/img/CppXs3Rm5EH5OS5A.jpg" TargetMode="External" /><Relationship Id="rId59" Type="http://schemas.openxmlformats.org/officeDocument/2006/relationships/hyperlink" Target="https://pbs.twimg.com/ext_tw_video_thumb/1084877026366910464/pu/img/D30V3GUmNzldz7oI.jpg" TargetMode="External" /><Relationship Id="rId60" Type="http://schemas.openxmlformats.org/officeDocument/2006/relationships/hyperlink" Target="https://pbs.twimg.com/media/Dw4W0V5UwAAlAKK.jpg" TargetMode="External" /><Relationship Id="rId61" Type="http://schemas.openxmlformats.org/officeDocument/2006/relationships/hyperlink" Target="https://pbs.twimg.com/media/Dw4W0V5UwAAlAKK.jpg" TargetMode="External" /><Relationship Id="rId62" Type="http://schemas.openxmlformats.org/officeDocument/2006/relationships/hyperlink" Target="https://pbs.twimg.com/media/Dw5ED0eUcAA34qR.jpg" TargetMode="External" /><Relationship Id="rId63" Type="http://schemas.openxmlformats.org/officeDocument/2006/relationships/hyperlink" Target="https://pbs.twimg.com/ext_tw_video_thumb/1084877839667585026/pu/img/9E4Ubf6P_4EdO13C.jpg" TargetMode="External" /><Relationship Id="rId64" Type="http://schemas.openxmlformats.org/officeDocument/2006/relationships/hyperlink" Target="https://pbs.twimg.com/ext_tw_video_thumb/1084877839667585026/pu/img/9E4Ubf6P_4EdO13C.jpg" TargetMode="External" /><Relationship Id="rId65" Type="http://schemas.openxmlformats.org/officeDocument/2006/relationships/hyperlink" Target="https://pbs.twimg.com/ext_tw_video_thumb/1084877026366910464/pu/img/D30V3GUmNzldz7oI.jpg" TargetMode="External" /><Relationship Id="rId66" Type="http://schemas.openxmlformats.org/officeDocument/2006/relationships/hyperlink" Target="https://pbs.twimg.com/ext_tw_video_thumb/1084877026366910464/pu/img/D30V3GUmNzldz7oI.jpg" TargetMode="External" /><Relationship Id="rId67" Type="http://schemas.openxmlformats.org/officeDocument/2006/relationships/hyperlink" Target="https://pbs.twimg.com/media/Dw4-BUuU8AA-CbJ.jpg" TargetMode="External" /><Relationship Id="rId68" Type="http://schemas.openxmlformats.org/officeDocument/2006/relationships/hyperlink" Target="http://pbs.twimg.com/profile_images/378800000792859102/728df5295d456dd5602e894ae81c2811_normal.jpeg" TargetMode="External" /><Relationship Id="rId69" Type="http://schemas.openxmlformats.org/officeDocument/2006/relationships/hyperlink" Target="http://pbs.twimg.com/profile_images/378800000792859102/728df5295d456dd5602e894ae81c2811_normal.jpeg" TargetMode="External" /><Relationship Id="rId70" Type="http://schemas.openxmlformats.org/officeDocument/2006/relationships/hyperlink" Target="https://pbs.twimg.com/ext_tw_video_thumb/1084877839667585026/pu/img/9E4Ubf6P_4EdO13C.jpg" TargetMode="External" /><Relationship Id="rId71" Type="http://schemas.openxmlformats.org/officeDocument/2006/relationships/hyperlink" Target="http://pbs.twimg.com/profile_images/1082030428385673217/3ZBFS0CN_normal.jpg" TargetMode="External" /><Relationship Id="rId72" Type="http://schemas.openxmlformats.org/officeDocument/2006/relationships/hyperlink" Target="http://pbs.twimg.com/profile_images/1061349352369782784/IsgZmD2C_normal.jpg" TargetMode="External" /><Relationship Id="rId73" Type="http://schemas.openxmlformats.org/officeDocument/2006/relationships/hyperlink" Target="http://pbs.twimg.com/profile_images/872190710128156672/QXIliW3T_normal.jpg" TargetMode="External" /><Relationship Id="rId74" Type="http://schemas.openxmlformats.org/officeDocument/2006/relationships/hyperlink" Target="http://pbs.twimg.com/profile_images/872190710128156672/QXIliW3T_normal.jpg" TargetMode="External" /><Relationship Id="rId75" Type="http://schemas.openxmlformats.org/officeDocument/2006/relationships/hyperlink" Target="http://pbs.twimg.com/profile_images/1034337370902999040/ilG7EJ2-_normal.jpg" TargetMode="External" /><Relationship Id="rId76" Type="http://schemas.openxmlformats.org/officeDocument/2006/relationships/hyperlink" Target="http://pbs.twimg.com/profile_images/1034337370902999040/ilG7EJ2-_normal.jpg" TargetMode="External" /><Relationship Id="rId77" Type="http://schemas.openxmlformats.org/officeDocument/2006/relationships/hyperlink" Target="http://pbs.twimg.com/profile_images/1028487489743478784/vj2KrTyi_normal.jpg" TargetMode="External" /><Relationship Id="rId78" Type="http://schemas.openxmlformats.org/officeDocument/2006/relationships/hyperlink" Target="http://pbs.twimg.com/profile_images/1028487489743478784/vj2KrTyi_normal.jpg" TargetMode="External" /><Relationship Id="rId79" Type="http://schemas.openxmlformats.org/officeDocument/2006/relationships/hyperlink" Target="http://pbs.twimg.com/profile_images/1082513194365513728/mouOXm8n_normal.jpg" TargetMode="External" /><Relationship Id="rId80" Type="http://schemas.openxmlformats.org/officeDocument/2006/relationships/hyperlink" Target="http://pbs.twimg.com/profile_images/1026658857748029440/FEGbEKIC_normal.jpg" TargetMode="External" /><Relationship Id="rId81" Type="http://schemas.openxmlformats.org/officeDocument/2006/relationships/hyperlink" Target="http://pbs.twimg.com/profile_images/962529399818960900/LVyqZWWe_normal.jpg" TargetMode="External" /><Relationship Id="rId82" Type="http://schemas.openxmlformats.org/officeDocument/2006/relationships/hyperlink" Target="http://pbs.twimg.com/profile_images/1078562839692861440/cCKbkjh__normal.jpg" TargetMode="External" /><Relationship Id="rId83" Type="http://schemas.openxmlformats.org/officeDocument/2006/relationships/hyperlink" Target="http://pbs.twimg.com/profile_images/1485309913/photo__1__normal.JPG" TargetMode="External" /><Relationship Id="rId84" Type="http://schemas.openxmlformats.org/officeDocument/2006/relationships/hyperlink" Target="https://pbs.twimg.com/media/Dw5MGrfUwAEawSp.jpg" TargetMode="External" /><Relationship Id="rId85" Type="http://schemas.openxmlformats.org/officeDocument/2006/relationships/hyperlink" Target="http://pbs.twimg.com/profile_images/1032014680842108928/cDDtgORi_normal.jpg" TargetMode="External" /><Relationship Id="rId86" Type="http://schemas.openxmlformats.org/officeDocument/2006/relationships/hyperlink" Target="http://pbs.twimg.com/profile_images/1032014680842108928/cDDtgORi_normal.jpg" TargetMode="External" /><Relationship Id="rId87" Type="http://schemas.openxmlformats.org/officeDocument/2006/relationships/hyperlink" Target="http://pbs.twimg.com/profile_images/1032014680842108928/cDDtgORi_normal.jpg" TargetMode="External" /><Relationship Id="rId88" Type="http://schemas.openxmlformats.org/officeDocument/2006/relationships/hyperlink" Target="https://pbs.twimg.com/media/Dw5MGrfUwAEawSp.jpg" TargetMode="External" /><Relationship Id="rId89" Type="http://schemas.openxmlformats.org/officeDocument/2006/relationships/hyperlink" Target="https://pbs.twimg.com/media/Dw4i5sSVYAAqxac.jpg" TargetMode="External" /><Relationship Id="rId90" Type="http://schemas.openxmlformats.org/officeDocument/2006/relationships/hyperlink" Target="http://pbs.twimg.com/profile_images/965780259520958464/onS8mtVg_normal.jpg" TargetMode="External" /><Relationship Id="rId91" Type="http://schemas.openxmlformats.org/officeDocument/2006/relationships/hyperlink" Target="http://pbs.twimg.com/profile_images/965780259520958464/onS8mtVg_normal.jpg" TargetMode="External" /><Relationship Id="rId92" Type="http://schemas.openxmlformats.org/officeDocument/2006/relationships/hyperlink" Target="http://pbs.twimg.com/profile_images/1080268987517169664/9ZBufQqM_normal.jpg" TargetMode="External" /><Relationship Id="rId93" Type="http://schemas.openxmlformats.org/officeDocument/2006/relationships/hyperlink" Target="http://pbs.twimg.com/profile_images/1079261503943933952/udu4sFfW_normal.jpg" TargetMode="External" /><Relationship Id="rId94" Type="http://schemas.openxmlformats.org/officeDocument/2006/relationships/hyperlink" Target="http://pbs.twimg.com/profile_images/631857112906342400/ll6HKPXJ_normal.jpg" TargetMode="External" /><Relationship Id="rId95" Type="http://schemas.openxmlformats.org/officeDocument/2006/relationships/hyperlink" Target="https://pbs.twimg.com/media/Dw5ONAxUYAARqt5.jpg" TargetMode="External" /><Relationship Id="rId96" Type="http://schemas.openxmlformats.org/officeDocument/2006/relationships/hyperlink" Target="http://pbs.twimg.com/profile_images/876336830538407936/4rz8EFNv_normal.jpg" TargetMode="External" /><Relationship Id="rId97" Type="http://schemas.openxmlformats.org/officeDocument/2006/relationships/hyperlink" Target="http://pbs.twimg.com/profile_images/876336830538407936/4rz8EFNv_normal.jpg" TargetMode="External" /><Relationship Id="rId98" Type="http://schemas.openxmlformats.org/officeDocument/2006/relationships/hyperlink" Target="http://pbs.twimg.com/profile_images/838087711177089024/d2dVeNV0_normal.jpg" TargetMode="External" /><Relationship Id="rId99" Type="http://schemas.openxmlformats.org/officeDocument/2006/relationships/hyperlink" Target="https://pbs.twimg.com/ext_tw_video_thumb/1084877026366910464/pu/img/D30V3GUmNzldz7oI.jpg" TargetMode="External" /><Relationship Id="rId100" Type="http://schemas.openxmlformats.org/officeDocument/2006/relationships/hyperlink" Target="https://pbs.twimg.com/ext_tw_video_thumb/1084877839667585026/pu/img/9E4Ubf6P_4EdO13C.jpg" TargetMode="External" /><Relationship Id="rId101" Type="http://schemas.openxmlformats.org/officeDocument/2006/relationships/hyperlink" Target="http://pbs.twimg.com/profile_images/891076897056055296/BFeNQjvx_normal.jpg" TargetMode="External" /><Relationship Id="rId102" Type="http://schemas.openxmlformats.org/officeDocument/2006/relationships/hyperlink" Target="http://pbs.twimg.com/profile_images/1048992390709751808/xajZUqs9_normal.jpg" TargetMode="External" /><Relationship Id="rId103" Type="http://schemas.openxmlformats.org/officeDocument/2006/relationships/hyperlink" Target="http://pbs.twimg.com/profile_images/1054182107319320577/Rz7_EMV5_normal.jpg" TargetMode="External" /><Relationship Id="rId104" Type="http://schemas.openxmlformats.org/officeDocument/2006/relationships/hyperlink" Target="http://pbs.twimg.com/profile_images/1084723899323936768/ePgK79ny_normal.jpg" TargetMode="External" /><Relationship Id="rId105" Type="http://schemas.openxmlformats.org/officeDocument/2006/relationships/hyperlink" Target="http://pbs.twimg.com/profile_images/821474305833914372/3m-aiORS_normal.jpg" TargetMode="External" /><Relationship Id="rId106" Type="http://schemas.openxmlformats.org/officeDocument/2006/relationships/hyperlink" Target="http://pbs.twimg.com/profile_images/742569042641223680/HjzXMf_D_normal.jpg" TargetMode="External" /><Relationship Id="rId107" Type="http://schemas.openxmlformats.org/officeDocument/2006/relationships/hyperlink" Target="http://pbs.twimg.com/profile_images/1063948591637639170/jGT0pILR_normal.jpg" TargetMode="External" /><Relationship Id="rId108" Type="http://schemas.openxmlformats.org/officeDocument/2006/relationships/hyperlink" Target="https://pbs.twimg.com/ext_tw_video_thumb/1084877026366910464/pu/img/D30V3GUmNzldz7oI.jpg" TargetMode="External" /><Relationship Id="rId109" Type="http://schemas.openxmlformats.org/officeDocument/2006/relationships/hyperlink" Target="http://pbs.twimg.com/profile_images/1058393739184398336/1W-J23Dw_normal.jpg" TargetMode="External" /><Relationship Id="rId110" Type="http://schemas.openxmlformats.org/officeDocument/2006/relationships/hyperlink" Target="https://pbs.twimg.com/ext_tw_video_thumb/1084877026366910464/pu/img/D30V3GUmNzldz7oI.jpg" TargetMode="External" /><Relationship Id="rId111" Type="http://schemas.openxmlformats.org/officeDocument/2006/relationships/hyperlink" Target="http://pbs.twimg.com/profile_images/1043205431340892160/uvDP6wTZ_normal.jpg" TargetMode="External" /><Relationship Id="rId112" Type="http://schemas.openxmlformats.org/officeDocument/2006/relationships/hyperlink" Target="http://pbs.twimg.com/profile_images/1049528507917692928/17wiSbqp_normal.jpg" TargetMode="External" /><Relationship Id="rId113" Type="http://schemas.openxmlformats.org/officeDocument/2006/relationships/hyperlink" Target="http://pbs.twimg.com/profile_images/1015616258463576064/mIa2w_kb_normal.jpg" TargetMode="External" /><Relationship Id="rId114" Type="http://schemas.openxmlformats.org/officeDocument/2006/relationships/hyperlink" Target="http://pbs.twimg.com/profile_images/1015616258463576064/mIa2w_kb_normal.jpg" TargetMode="External" /><Relationship Id="rId115" Type="http://schemas.openxmlformats.org/officeDocument/2006/relationships/hyperlink" Target="http://pbs.twimg.com/profile_images/1071984842642845696/BLviwk4Z_normal.jpg" TargetMode="External" /><Relationship Id="rId116" Type="http://schemas.openxmlformats.org/officeDocument/2006/relationships/hyperlink" Target="http://pbs.twimg.com/profile_images/1084344476200517633/gDMQn2Qh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pbs.twimg.com/profile_images/2731910279/ad9242151b257edbc8ab53910d4c0dab_normal.png" TargetMode="External" /><Relationship Id="rId120" Type="http://schemas.openxmlformats.org/officeDocument/2006/relationships/hyperlink" Target="http://pbs.twimg.com/profile_images/1040969524722360320/O2KG8Dj1_normal.jpg" TargetMode="External" /><Relationship Id="rId121" Type="http://schemas.openxmlformats.org/officeDocument/2006/relationships/hyperlink" Target="http://pbs.twimg.com/profile_images/1078120920240218113/yaRMMiJP_normal.jpg" TargetMode="External" /><Relationship Id="rId122" Type="http://schemas.openxmlformats.org/officeDocument/2006/relationships/hyperlink" Target="http://pbs.twimg.com/profile_images/1084397116380704768/Uo6WnCyM_normal.jpg" TargetMode="External" /><Relationship Id="rId123" Type="http://schemas.openxmlformats.org/officeDocument/2006/relationships/hyperlink" Target="http://pbs.twimg.com/profile_images/1084397116380704768/Uo6WnCyM_normal.jpg" TargetMode="External" /><Relationship Id="rId124" Type="http://schemas.openxmlformats.org/officeDocument/2006/relationships/hyperlink" Target="http://pbs.twimg.com/profile_images/839826167179935744/mgDk5Q11_normal.jpg" TargetMode="External" /><Relationship Id="rId125" Type="http://schemas.openxmlformats.org/officeDocument/2006/relationships/hyperlink" Target="http://pbs.twimg.com/profile_images/1011714549639024640/Ow9GnB6s_normal.jpg" TargetMode="External" /><Relationship Id="rId126" Type="http://schemas.openxmlformats.org/officeDocument/2006/relationships/hyperlink" Target="https://pbs.twimg.com/ext_tw_video_thumb/1084890822447751168/pu/img/7DDyTOK5VYdQ-ayR.jpg" TargetMode="External" /><Relationship Id="rId127" Type="http://schemas.openxmlformats.org/officeDocument/2006/relationships/hyperlink" Target="http://pbs.twimg.com/profile_images/1045366208860631040/-GWjLxrI_normal.jpg" TargetMode="External" /><Relationship Id="rId128" Type="http://schemas.openxmlformats.org/officeDocument/2006/relationships/hyperlink" Target="http://pbs.twimg.com/profile_images/1045366208860631040/-GWjLxrI_normal.jpg" TargetMode="External" /><Relationship Id="rId129" Type="http://schemas.openxmlformats.org/officeDocument/2006/relationships/hyperlink" Target="http://pbs.twimg.com/profile_images/961780644564025344/vPKIGOKA_normal.jpg" TargetMode="External" /><Relationship Id="rId130" Type="http://schemas.openxmlformats.org/officeDocument/2006/relationships/hyperlink" Target="https://pbs.twimg.com/media/Dw5Qgo_WwAEWmkF.jpg" TargetMode="External" /><Relationship Id="rId131" Type="http://schemas.openxmlformats.org/officeDocument/2006/relationships/hyperlink" Target="http://pbs.twimg.com/profile_images/717234075312984065/05dyp0O-_normal.jpg" TargetMode="External" /><Relationship Id="rId132" Type="http://schemas.openxmlformats.org/officeDocument/2006/relationships/hyperlink" Target="http://pbs.twimg.com/profile_images/1000865004004851712/-bPa5pKJ_normal.jpg" TargetMode="External" /><Relationship Id="rId133" Type="http://schemas.openxmlformats.org/officeDocument/2006/relationships/hyperlink" Target="http://pbs.twimg.com/profile_images/1058061180827287553/VqPH9JGs_normal.jpg" TargetMode="External" /><Relationship Id="rId134" Type="http://schemas.openxmlformats.org/officeDocument/2006/relationships/hyperlink" Target="http://pbs.twimg.com/profile_images/999725784234246144/nzStXlzz_normal.jpg" TargetMode="External" /><Relationship Id="rId135" Type="http://schemas.openxmlformats.org/officeDocument/2006/relationships/hyperlink" Target="http://pbs.twimg.com/profile_images/1048757753530003457/XQ_evybh_normal.jpg" TargetMode="External" /><Relationship Id="rId136" Type="http://schemas.openxmlformats.org/officeDocument/2006/relationships/hyperlink" Target="http://pbs.twimg.com/profile_images/1084345765223264256/Y2SbAcx7_normal.jpg" TargetMode="External" /><Relationship Id="rId137" Type="http://schemas.openxmlformats.org/officeDocument/2006/relationships/hyperlink" Target="http://pbs.twimg.com/profile_images/671853924802912256/SjK-_O9w_normal.png" TargetMode="External" /><Relationship Id="rId138" Type="http://schemas.openxmlformats.org/officeDocument/2006/relationships/hyperlink" Target="http://pbs.twimg.com/profile_images/1084871092106190848/zhlVNOPK_normal.jpg" TargetMode="External" /><Relationship Id="rId139" Type="http://schemas.openxmlformats.org/officeDocument/2006/relationships/hyperlink" Target="http://pbs.twimg.com/profile_images/1070588861728735232/IF6RB9H0_normal.jpg" TargetMode="External" /><Relationship Id="rId140" Type="http://schemas.openxmlformats.org/officeDocument/2006/relationships/hyperlink" Target="http://pbs.twimg.com/profile_images/1070588861728735232/IF6RB9H0_normal.jpg" TargetMode="External" /><Relationship Id="rId141" Type="http://schemas.openxmlformats.org/officeDocument/2006/relationships/hyperlink" Target="http://pbs.twimg.com/profile_images/1070588861728735232/IF6RB9H0_normal.jpg" TargetMode="External" /><Relationship Id="rId142" Type="http://schemas.openxmlformats.org/officeDocument/2006/relationships/hyperlink" Target="https://pbs.twimg.com/ext_tw_video_thumb/1084891607608963072/pu/img/7DC-Herp_dyiCD8S.jpg" TargetMode="External" /><Relationship Id="rId143" Type="http://schemas.openxmlformats.org/officeDocument/2006/relationships/hyperlink" Target="http://pbs.twimg.com/profile_images/428428643832848384/P6tJlXj9_normal.jpeg" TargetMode="External" /><Relationship Id="rId144" Type="http://schemas.openxmlformats.org/officeDocument/2006/relationships/hyperlink" Target="https://pbs.twimg.com/ext_tw_video_thumb/1084891607608963072/pu/img/7DC-Herp_dyiCD8S.jpg" TargetMode="External" /><Relationship Id="rId145" Type="http://schemas.openxmlformats.org/officeDocument/2006/relationships/hyperlink" Target="http://pbs.twimg.com/profile_images/428428643832848384/P6tJlXj9_normal.jpeg" TargetMode="External" /><Relationship Id="rId146" Type="http://schemas.openxmlformats.org/officeDocument/2006/relationships/hyperlink" Target="http://pbs.twimg.com/profile_images/428428643832848384/P6tJlXj9_normal.jpeg" TargetMode="External" /><Relationship Id="rId147" Type="http://schemas.openxmlformats.org/officeDocument/2006/relationships/hyperlink" Target="http://pbs.twimg.com/profile_images/918150593952153601/Htlmzghr_normal.jpg" TargetMode="External" /><Relationship Id="rId148" Type="http://schemas.openxmlformats.org/officeDocument/2006/relationships/hyperlink" Target="https://pbs.twimg.com/ext_tw_video_thumb/1084846059241652225/pu/img/1E_Xsig_aZH8CdX1.jpg" TargetMode="External" /><Relationship Id="rId149" Type="http://schemas.openxmlformats.org/officeDocument/2006/relationships/hyperlink" Target="https://pbs.twimg.com/ext_tw_video_thumb/1084846059241652225/pu/img/1E_Xsig_aZH8CdX1.jpg" TargetMode="External" /><Relationship Id="rId150" Type="http://schemas.openxmlformats.org/officeDocument/2006/relationships/hyperlink" Target="https://pbs.twimg.com/ext_tw_video_thumb/1084846059241652225/pu/img/1E_Xsig_aZH8CdX1.jpg" TargetMode="External" /><Relationship Id="rId151" Type="http://schemas.openxmlformats.org/officeDocument/2006/relationships/hyperlink" Target="https://pbs.twimg.com/ext_tw_video_thumb/1084877026366910464/pu/img/D30V3GUmNzldz7oI.jpg" TargetMode="External" /><Relationship Id="rId152" Type="http://schemas.openxmlformats.org/officeDocument/2006/relationships/hyperlink" Target="https://pbs.twimg.com/ext_tw_video_thumb/1084877839667585026/pu/img/9E4Ubf6P_4EdO13C.jpg" TargetMode="External" /><Relationship Id="rId153" Type="http://schemas.openxmlformats.org/officeDocument/2006/relationships/hyperlink" Target="http://pbs.twimg.com/profile_images/875451834911125505/DgGKFJ8p_normal.jpg" TargetMode="External" /><Relationship Id="rId154" Type="http://schemas.openxmlformats.org/officeDocument/2006/relationships/hyperlink" Target="http://pbs.twimg.com/profile_images/1051182850215698434/7FnqTeZM_normal.jpg" TargetMode="External" /><Relationship Id="rId155" Type="http://schemas.openxmlformats.org/officeDocument/2006/relationships/hyperlink" Target="http://pbs.twimg.com/profile_images/947905107605143552/8f0P4bbS_normal.jpg" TargetMode="External" /><Relationship Id="rId156" Type="http://schemas.openxmlformats.org/officeDocument/2006/relationships/hyperlink" Target="http://pbs.twimg.com/profile_images/1051182850215698434/7FnqTeZM_normal.jpg" TargetMode="External" /><Relationship Id="rId157" Type="http://schemas.openxmlformats.org/officeDocument/2006/relationships/hyperlink" Target="http://pbs.twimg.com/profile_images/1051182850215698434/7FnqTeZM_normal.jpg" TargetMode="External" /><Relationship Id="rId158" Type="http://schemas.openxmlformats.org/officeDocument/2006/relationships/hyperlink" Target="http://pbs.twimg.com/profile_images/1051182850215698434/7FnqTeZM_normal.jpg" TargetMode="External" /><Relationship Id="rId159" Type="http://schemas.openxmlformats.org/officeDocument/2006/relationships/hyperlink" Target="https://pbs.twimg.com/media/Dw5OvAAXcAAJr8h.jpg" TargetMode="External" /><Relationship Id="rId160" Type="http://schemas.openxmlformats.org/officeDocument/2006/relationships/hyperlink" Target="http://pbs.twimg.com/profile_images/1074517033327312896/JiSEbj8r_normal.jpg" TargetMode="External" /><Relationship Id="rId161" Type="http://schemas.openxmlformats.org/officeDocument/2006/relationships/hyperlink" Target="http://pbs.twimg.com/profile_images/845103915934765056/9ptCrSXR_normal.jpg" TargetMode="External" /><Relationship Id="rId162" Type="http://schemas.openxmlformats.org/officeDocument/2006/relationships/hyperlink" Target="https://pbs.twimg.com/media/Dw44XAeWoAAiQQ2.jpg" TargetMode="External" /><Relationship Id="rId163" Type="http://schemas.openxmlformats.org/officeDocument/2006/relationships/hyperlink" Target="http://pbs.twimg.com/profile_images/1083562706093756417/QbASGZ5f_normal.jpg" TargetMode="External" /><Relationship Id="rId164" Type="http://schemas.openxmlformats.org/officeDocument/2006/relationships/hyperlink" Target="http://pbs.twimg.com/profile_images/1049557878044946432/JXmo82HR_normal.jpg" TargetMode="External" /><Relationship Id="rId165" Type="http://schemas.openxmlformats.org/officeDocument/2006/relationships/hyperlink" Target="http://pbs.twimg.com/profile_images/1049557878044946432/JXmo82HR_normal.jpg" TargetMode="External" /><Relationship Id="rId166" Type="http://schemas.openxmlformats.org/officeDocument/2006/relationships/hyperlink" Target="http://pbs.twimg.com/profile_images/1053014235993792513/xvLDfpEt_normal.jpg" TargetMode="External" /><Relationship Id="rId167" Type="http://schemas.openxmlformats.org/officeDocument/2006/relationships/hyperlink" Target="http://pbs.twimg.com/profile_images/992779670759313408/lhX0vObr_normal.jpg" TargetMode="External" /><Relationship Id="rId168" Type="http://schemas.openxmlformats.org/officeDocument/2006/relationships/hyperlink" Target="https://pbs.twimg.com/media/Dw5ONAxUYAARqt5.jpg" TargetMode="External" /><Relationship Id="rId169" Type="http://schemas.openxmlformats.org/officeDocument/2006/relationships/hyperlink" Target="https://pbs.twimg.com/media/Dw5ONAxUYAARqt5.jpg" TargetMode="External" /><Relationship Id="rId170" Type="http://schemas.openxmlformats.org/officeDocument/2006/relationships/hyperlink" Target="https://pbs.twimg.com/media/Dw4hZUSU0AAD97q.jpg" TargetMode="External" /><Relationship Id="rId171" Type="http://schemas.openxmlformats.org/officeDocument/2006/relationships/hyperlink" Target="http://pbs.twimg.com/profile_images/965982375837511680/Mcqz9P4L_normal.jpg" TargetMode="External" /><Relationship Id="rId172" Type="http://schemas.openxmlformats.org/officeDocument/2006/relationships/hyperlink" Target="http://pbs.twimg.com/profile_images/965982375837511680/Mcqz9P4L_normal.jpg" TargetMode="External" /><Relationship Id="rId173" Type="http://schemas.openxmlformats.org/officeDocument/2006/relationships/hyperlink" Target="https://pbs.twimg.com/ext_tw_video_thumb/1084838106082103296/pu/img/64AYPW2mUs1rMR6z.jpg" TargetMode="External" /><Relationship Id="rId174" Type="http://schemas.openxmlformats.org/officeDocument/2006/relationships/hyperlink" Target="http://pbs.twimg.com/profile_images/1084708140254404608/sK20ok0K_normal.jpg" TargetMode="External" /><Relationship Id="rId175" Type="http://schemas.openxmlformats.org/officeDocument/2006/relationships/hyperlink" Target="http://pbs.twimg.com/profile_images/1027578186492567553/yL0PHn92_normal.jpg" TargetMode="External" /><Relationship Id="rId176" Type="http://schemas.openxmlformats.org/officeDocument/2006/relationships/hyperlink" Target="http://pbs.twimg.com/profile_images/1066576457894379521/DOTPX8PY_normal.jpg" TargetMode="External" /><Relationship Id="rId177" Type="http://schemas.openxmlformats.org/officeDocument/2006/relationships/hyperlink" Target="http://pbs.twimg.com/profile_images/1066576457894379521/DOTPX8PY_normal.jpg" TargetMode="External" /><Relationship Id="rId178" Type="http://schemas.openxmlformats.org/officeDocument/2006/relationships/hyperlink" Target="http://pbs.twimg.com/profile_images/928626449900118018/n0OlAgZl_normal.jpg" TargetMode="External" /><Relationship Id="rId179" Type="http://schemas.openxmlformats.org/officeDocument/2006/relationships/hyperlink" Target="http://pbs.twimg.com/profile_images/1084513458492764162/Hfhx784h_normal.jpg" TargetMode="External" /><Relationship Id="rId180" Type="http://schemas.openxmlformats.org/officeDocument/2006/relationships/hyperlink" Target="https://pbs.twimg.com/media/Dw4pMhoU8AABp9O.jpg" TargetMode="External" /><Relationship Id="rId181" Type="http://schemas.openxmlformats.org/officeDocument/2006/relationships/hyperlink" Target="https://pbs.twimg.com/media/Dw4pMhoU8AABp9O.jpg" TargetMode="External" /><Relationship Id="rId182" Type="http://schemas.openxmlformats.org/officeDocument/2006/relationships/hyperlink" Target="https://pbs.twimg.com/media/Dw40PJLXgAEAlWh.jpg" TargetMode="External" /><Relationship Id="rId183" Type="http://schemas.openxmlformats.org/officeDocument/2006/relationships/hyperlink" Target="http://pbs.twimg.com/profile_images/1079342002674651136/gKniC5VP_normal.jpg" TargetMode="External" /><Relationship Id="rId184" Type="http://schemas.openxmlformats.org/officeDocument/2006/relationships/hyperlink" Target="http://pbs.twimg.com/profile_images/1079342002674651136/gKniC5VP_normal.jpg" TargetMode="External" /><Relationship Id="rId185" Type="http://schemas.openxmlformats.org/officeDocument/2006/relationships/hyperlink" Target="http://pbs.twimg.com/profile_images/1079342002674651136/gKniC5VP_normal.jpg" TargetMode="External" /><Relationship Id="rId186" Type="http://schemas.openxmlformats.org/officeDocument/2006/relationships/hyperlink" Target="http://pbs.twimg.com/profile_images/902357576/JR7__2__normal.JPG" TargetMode="External" /><Relationship Id="rId187" Type="http://schemas.openxmlformats.org/officeDocument/2006/relationships/hyperlink" Target="http://pbs.twimg.com/profile_images/847206990594035713/K-ZCVhbU_normal.jpg" TargetMode="External" /><Relationship Id="rId188" Type="http://schemas.openxmlformats.org/officeDocument/2006/relationships/hyperlink" Target="https://pbs.twimg.com/media/Dw5Ox9EXgAA2H0t.jpg" TargetMode="External" /><Relationship Id="rId189" Type="http://schemas.openxmlformats.org/officeDocument/2006/relationships/hyperlink" Target="https://pbs.twimg.com/ext_tw_video_thumb/976789200765882368/pu/img/CppXs3Rm5EH5OS5A.jpg" TargetMode="External" /><Relationship Id="rId190" Type="http://schemas.openxmlformats.org/officeDocument/2006/relationships/hyperlink" Target="http://pbs.twimg.com/profile_images/1053787049877225473/46cwBaGr_normal.jpg" TargetMode="External" /><Relationship Id="rId191" Type="http://schemas.openxmlformats.org/officeDocument/2006/relationships/hyperlink" Target="https://pbs.twimg.com/ext_tw_video_thumb/976789200765882368/pu/img/CppXs3Rm5EH5OS5A.jpg" TargetMode="External" /><Relationship Id="rId192" Type="http://schemas.openxmlformats.org/officeDocument/2006/relationships/hyperlink" Target="https://pbs.twimg.com/ext_tw_video_thumb/1084877026366910464/pu/img/D30V3GUmNzldz7oI.jpg" TargetMode="External" /><Relationship Id="rId193" Type="http://schemas.openxmlformats.org/officeDocument/2006/relationships/hyperlink" Target="http://pbs.twimg.com/profile_images/1080004852124508160/QqStB0qf_normal.jpg" TargetMode="External" /><Relationship Id="rId194" Type="http://schemas.openxmlformats.org/officeDocument/2006/relationships/hyperlink" Target="https://pbs.twimg.com/media/Dw4W0V5UwAAlAKK.jpg" TargetMode="External" /><Relationship Id="rId195" Type="http://schemas.openxmlformats.org/officeDocument/2006/relationships/hyperlink" Target="http://pbs.twimg.com/profile_images/1047743951283748866/CeeEIqCf_normal.jpg" TargetMode="External" /><Relationship Id="rId196" Type="http://schemas.openxmlformats.org/officeDocument/2006/relationships/hyperlink" Target="https://pbs.twimg.com/media/Dw4W0V5UwAAlAKK.jpg" TargetMode="External" /><Relationship Id="rId197" Type="http://schemas.openxmlformats.org/officeDocument/2006/relationships/hyperlink" Target="http://pbs.twimg.com/profile_images/1047743951283748866/CeeEIqCf_normal.jpg" TargetMode="External" /><Relationship Id="rId198" Type="http://schemas.openxmlformats.org/officeDocument/2006/relationships/hyperlink" Target="http://pbs.twimg.com/profile_images/1047743951283748866/CeeEIqCf_normal.jpg" TargetMode="External" /><Relationship Id="rId199" Type="http://schemas.openxmlformats.org/officeDocument/2006/relationships/hyperlink" Target="https://pbs.twimg.com/media/Dw5ED0eUcAA34qR.jpg" TargetMode="External" /><Relationship Id="rId200" Type="http://schemas.openxmlformats.org/officeDocument/2006/relationships/hyperlink" Target="http://pbs.twimg.com/profile_images/1027776311429718016/FFy88Di7_normal.jpg" TargetMode="External" /><Relationship Id="rId201" Type="http://schemas.openxmlformats.org/officeDocument/2006/relationships/hyperlink" Target="https://pbs.twimg.com/ext_tw_video_thumb/1084877839667585026/pu/img/9E4Ubf6P_4EdO13C.jpg" TargetMode="External" /><Relationship Id="rId202" Type="http://schemas.openxmlformats.org/officeDocument/2006/relationships/hyperlink" Target="https://pbs.twimg.com/ext_tw_video_thumb/1084877839667585026/pu/img/9E4Ubf6P_4EdO13C.jpg" TargetMode="External" /><Relationship Id="rId203" Type="http://schemas.openxmlformats.org/officeDocument/2006/relationships/hyperlink" Target="https://pbs.twimg.com/ext_tw_video_thumb/1084877026366910464/pu/img/D30V3GUmNzldz7oI.jpg" TargetMode="External" /><Relationship Id="rId204" Type="http://schemas.openxmlformats.org/officeDocument/2006/relationships/hyperlink" Target="https://pbs.twimg.com/ext_tw_video_thumb/1084877026366910464/pu/img/D30V3GUmNzldz7oI.jpg" TargetMode="External" /><Relationship Id="rId205" Type="http://schemas.openxmlformats.org/officeDocument/2006/relationships/hyperlink" Target="http://pbs.twimg.com/profile_images/2463854806/9dtz8rpwbpajpax4npds_normal.jpeg" TargetMode="External" /><Relationship Id="rId206" Type="http://schemas.openxmlformats.org/officeDocument/2006/relationships/hyperlink" Target="http://pbs.twimg.com/profile_images/1082349429770907650/usUIeMem_normal.jpg" TargetMode="External" /><Relationship Id="rId207" Type="http://schemas.openxmlformats.org/officeDocument/2006/relationships/hyperlink" Target="http://pbs.twimg.com/profile_images/996359545428566021/El6a045C_normal.jpg" TargetMode="External" /><Relationship Id="rId208" Type="http://schemas.openxmlformats.org/officeDocument/2006/relationships/hyperlink" Target="http://pbs.twimg.com/profile_images/985887253040975875/UX-PvJPj_normal.jpg" TargetMode="External" /><Relationship Id="rId209" Type="http://schemas.openxmlformats.org/officeDocument/2006/relationships/hyperlink" Target="http://pbs.twimg.com/profile_images/820875466458415104/jqaUsXFo_normal.jpg" TargetMode="External" /><Relationship Id="rId210" Type="http://schemas.openxmlformats.org/officeDocument/2006/relationships/hyperlink" Target="http://pbs.twimg.com/profile_images/728375009949814784/wT-49U6F_normal.jpg" TargetMode="External" /><Relationship Id="rId211" Type="http://schemas.openxmlformats.org/officeDocument/2006/relationships/hyperlink" Target="http://pbs.twimg.com/profile_images/483489196024160256/C2jwnZyl_normal.jpeg" TargetMode="External" /><Relationship Id="rId212" Type="http://schemas.openxmlformats.org/officeDocument/2006/relationships/hyperlink" Target="https://pbs.twimg.com/media/Dw4-BUuU8AA-CbJ.jpg" TargetMode="External" /><Relationship Id="rId213" Type="http://schemas.openxmlformats.org/officeDocument/2006/relationships/hyperlink" Target="http://pbs.twimg.com/profile_images/510476748547317760/KCavRSem_normal.png" TargetMode="External" /><Relationship Id="rId214" Type="http://schemas.openxmlformats.org/officeDocument/2006/relationships/hyperlink" Target="http://pbs.twimg.com/profile_images/2515594654/k8q03i2ocglcmsn3bdfz_normal.jpeg" TargetMode="External" /><Relationship Id="rId215" Type="http://schemas.openxmlformats.org/officeDocument/2006/relationships/hyperlink" Target="http://pbs.twimg.com/profile_images/1076305000928702464/B2yuvnI3_normal.jpg" TargetMode="External" /><Relationship Id="rId216" Type="http://schemas.openxmlformats.org/officeDocument/2006/relationships/hyperlink" Target="https://twitter.com/#!/sabinenamba/status/1084892815740600334" TargetMode="External" /><Relationship Id="rId217" Type="http://schemas.openxmlformats.org/officeDocument/2006/relationships/hyperlink" Target="https://twitter.com/#!/sabinenamba/status/1084892815740600334" TargetMode="External" /><Relationship Id="rId218" Type="http://schemas.openxmlformats.org/officeDocument/2006/relationships/hyperlink" Target="https://twitter.com/#!/likerambo21/status/1084892822816272384" TargetMode="External" /><Relationship Id="rId219" Type="http://schemas.openxmlformats.org/officeDocument/2006/relationships/hyperlink" Target="https://twitter.com/#!/tialaurynn/status/1084892827220406273" TargetMode="External" /><Relationship Id="rId220" Type="http://schemas.openxmlformats.org/officeDocument/2006/relationships/hyperlink" Target="https://twitter.com/#!/wesleykarl90/status/1084892835143389184" TargetMode="External" /><Relationship Id="rId221" Type="http://schemas.openxmlformats.org/officeDocument/2006/relationships/hyperlink" Target="https://twitter.com/#!/losangelista/status/1084855783580291073" TargetMode="External" /><Relationship Id="rId222" Type="http://schemas.openxmlformats.org/officeDocument/2006/relationships/hyperlink" Target="https://twitter.com/#!/losangelista/status/1084855783580291073" TargetMode="External" /><Relationship Id="rId223" Type="http://schemas.openxmlformats.org/officeDocument/2006/relationships/hyperlink" Target="https://twitter.com/#!/longdrivesouth/status/1084892850976743424" TargetMode="External" /><Relationship Id="rId224" Type="http://schemas.openxmlformats.org/officeDocument/2006/relationships/hyperlink" Target="https://twitter.com/#!/longdrivesouth/status/1084892850976743424" TargetMode="External" /><Relationship Id="rId225" Type="http://schemas.openxmlformats.org/officeDocument/2006/relationships/hyperlink" Target="https://twitter.com/#!/union_sports_/status/1084892856815374338" TargetMode="External" /><Relationship Id="rId226" Type="http://schemas.openxmlformats.org/officeDocument/2006/relationships/hyperlink" Target="https://twitter.com/#!/union_sports_/status/1084892856815374338" TargetMode="External" /><Relationship Id="rId227" Type="http://schemas.openxmlformats.org/officeDocument/2006/relationships/hyperlink" Target="https://twitter.com/#!/haunteddiner/status/1084533449040396288" TargetMode="External" /><Relationship Id="rId228" Type="http://schemas.openxmlformats.org/officeDocument/2006/relationships/hyperlink" Target="https://twitter.com/#!/jaimethekeeeper/status/1084892856899137536" TargetMode="External" /><Relationship Id="rId229" Type="http://schemas.openxmlformats.org/officeDocument/2006/relationships/hyperlink" Target="https://twitter.com/#!/mel_ankoly/status/1084892860472643585" TargetMode="External" /><Relationship Id="rId230" Type="http://schemas.openxmlformats.org/officeDocument/2006/relationships/hyperlink" Target="https://twitter.com/#!/seanastin/status/1084878768986939392" TargetMode="External" /><Relationship Id="rId231" Type="http://schemas.openxmlformats.org/officeDocument/2006/relationships/hyperlink" Target="https://twitter.com/#!/notstate/status/1084892867489923076" TargetMode="External" /><Relationship Id="rId232" Type="http://schemas.openxmlformats.org/officeDocument/2006/relationships/hyperlink" Target="https://twitter.com/#!/laist/status/1084888592936198144" TargetMode="External" /><Relationship Id="rId233" Type="http://schemas.openxmlformats.org/officeDocument/2006/relationships/hyperlink" Target="https://twitter.com/#!/laist/status/1084892813987274752" TargetMode="External" /><Relationship Id="rId234" Type="http://schemas.openxmlformats.org/officeDocument/2006/relationships/hyperlink" Target="https://twitter.com/#!/laist/status/1084892813987274752" TargetMode="External" /><Relationship Id="rId235" Type="http://schemas.openxmlformats.org/officeDocument/2006/relationships/hyperlink" Target="https://twitter.com/#!/laist/status/1084892813987274752" TargetMode="External" /><Relationship Id="rId236" Type="http://schemas.openxmlformats.org/officeDocument/2006/relationships/hyperlink" Target="https://twitter.com/#!/xina/status/1084892889719754752" TargetMode="External" /><Relationship Id="rId237" Type="http://schemas.openxmlformats.org/officeDocument/2006/relationships/hyperlink" Target="https://twitter.com/#!/ct_alchemist/status/1084884282475044866" TargetMode="External" /><Relationship Id="rId238" Type="http://schemas.openxmlformats.org/officeDocument/2006/relationships/hyperlink" Target="https://twitter.com/#!/spiritofbellamy/status/1084892896581558272" TargetMode="External" /><Relationship Id="rId239" Type="http://schemas.openxmlformats.org/officeDocument/2006/relationships/hyperlink" Target="https://twitter.com/#!/spiritofbellamy/status/1084892896581558272" TargetMode="External" /><Relationship Id="rId240" Type="http://schemas.openxmlformats.org/officeDocument/2006/relationships/hyperlink" Target="https://twitter.com/#!/ledeee_/status/1084884027369086977" TargetMode="External" /><Relationship Id="rId241" Type="http://schemas.openxmlformats.org/officeDocument/2006/relationships/hyperlink" Target="https://twitter.com/#!/dnana_c/status/1084892914528935936" TargetMode="External" /><Relationship Id="rId242" Type="http://schemas.openxmlformats.org/officeDocument/2006/relationships/hyperlink" Target="https://twitter.com/#!/29708keko/status/1084892923357995009" TargetMode="External" /><Relationship Id="rId243" Type="http://schemas.openxmlformats.org/officeDocument/2006/relationships/hyperlink" Target="https://twitter.com/#!/skinnny_pete/status/1084892923605409792" TargetMode="External" /><Relationship Id="rId244" Type="http://schemas.openxmlformats.org/officeDocument/2006/relationships/hyperlink" Target="https://twitter.com/#!/tweetrain007/status/1084892943771553792" TargetMode="External" /><Relationship Id="rId245" Type="http://schemas.openxmlformats.org/officeDocument/2006/relationships/hyperlink" Target="https://twitter.com/#!/tweetrain007/status/1084892943771553792" TargetMode="External" /><Relationship Id="rId246" Type="http://schemas.openxmlformats.org/officeDocument/2006/relationships/hyperlink" Target="https://twitter.com/#!/eclecticbrotha/status/1084892949475926018" TargetMode="External" /><Relationship Id="rId247" Type="http://schemas.openxmlformats.org/officeDocument/2006/relationships/hyperlink" Target="https://twitter.com/#!/villavlcek/status/1084892919121625088" TargetMode="External" /><Relationship Id="rId248" Type="http://schemas.openxmlformats.org/officeDocument/2006/relationships/hyperlink" Target="https://twitter.com/#!/villavlcek/status/1084892949622644736" TargetMode="External" /><Relationship Id="rId249" Type="http://schemas.openxmlformats.org/officeDocument/2006/relationships/hyperlink" Target="https://twitter.com/#!/jacquesderosena/status/1084892955536633856" TargetMode="External" /><Relationship Id="rId250" Type="http://schemas.openxmlformats.org/officeDocument/2006/relationships/hyperlink" Target="https://twitter.com/#!/rachelmumma1/status/1084892958212669440" TargetMode="External" /><Relationship Id="rId251" Type="http://schemas.openxmlformats.org/officeDocument/2006/relationships/hyperlink" Target="https://twitter.com/#!/genesisyvettee/status/1084892975971385345" TargetMode="External" /><Relationship Id="rId252" Type="http://schemas.openxmlformats.org/officeDocument/2006/relationships/hyperlink" Target="https://twitter.com/#!/turis_20/status/1084892977514704896" TargetMode="External" /><Relationship Id="rId253" Type="http://schemas.openxmlformats.org/officeDocument/2006/relationships/hyperlink" Target="https://twitter.com/#!/usatwopointo/status/1084892983810576384" TargetMode="External" /><Relationship Id="rId254" Type="http://schemas.openxmlformats.org/officeDocument/2006/relationships/hyperlink" Target="https://twitter.com/#!/latinawonk/status/1084892611553284096" TargetMode="External" /><Relationship Id="rId255" Type="http://schemas.openxmlformats.org/officeDocument/2006/relationships/hyperlink" Target="https://twitter.com/#!/theactualtodd/status/1084892993587417090" TargetMode="External" /><Relationship Id="rId256" Type="http://schemas.openxmlformats.org/officeDocument/2006/relationships/hyperlink" Target="https://twitter.com/#!/rdsathene/status/1084892994052870144" TargetMode="External" /><Relationship Id="rId257" Type="http://schemas.openxmlformats.org/officeDocument/2006/relationships/hyperlink" Target="https://twitter.com/#!/michaeljaiwhite/status/1084892994585559040" TargetMode="External" /><Relationship Id="rId258" Type="http://schemas.openxmlformats.org/officeDocument/2006/relationships/hyperlink" Target="https://twitter.com/#!/penut112/status/1084892996850470912" TargetMode="External" /><Relationship Id="rId259" Type="http://schemas.openxmlformats.org/officeDocument/2006/relationships/hyperlink" Target="https://twitter.com/#!/latimes/status/1084882823046139904" TargetMode="External" /><Relationship Id="rId260" Type="http://schemas.openxmlformats.org/officeDocument/2006/relationships/hyperlink" Target="https://twitter.com/#!/jasminnlomelii/status/1084893008527470592" TargetMode="External" /><Relationship Id="rId261" Type="http://schemas.openxmlformats.org/officeDocument/2006/relationships/hyperlink" Target="https://twitter.com/#!/netadvisor/status/1084892083926708225" TargetMode="External" /><Relationship Id="rId262" Type="http://schemas.openxmlformats.org/officeDocument/2006/relationships/hyperlink" Target="https://twitter.com/#!/netadvisor/status/1084893010511314944" TargetMode="External" /><Relationship Id="rId263" Type="http://schemas.openxmlformats.org/officeDocument/2006/relationships/hyperlink" Target="https://twitter.com/#!/kimoraaa____/status/1084893021424893953" TargetMode="External" /><Relationship Id="rId264" Type="http://schemas.openxmlformats.org/officeDocument/2006/relationships/hyperlink" Target="https://twitter.com/#!/mdrgnstephanie/status/1084893024499445760" TargetMode="External" /><Relationship Id="rId265" Type="http://schemas.openxmlformats.org/officeDocument/2006/relationships/hyperlink" Target="https://twitter.com/#!/michal65172907/status/1084893026051227648" TargetMode="External" /><Relationship Id="rId266" Type="http://schemas.openxmlformats.org/officeDocument/2006/relationships/hyperlink" Target="https://twitter.com/#!/michal65172907/status/1084893026051227648" TargetMode="External" /><Relationship Id="rId267" Type="http://schemas.openxmlformats.org/officeDocument/2006/relationships/hyperlink" Target="https://twitter.com/#!/corrinawright/status/1084830148426256384" TargetMode="External" /><Relationship Id="rId268" Type="http://schemas.openxmlformats.org/officeDocument/2006/relationships/hyperlink" Target="https://twitter.com/#!/erikalizette18/status/1084893027594690560" TargetMode="External" /><Relationship Id="rId269" Type="http://schemas.openxmlformats.org/officeDocument/2006/relationships/hyperlink" Target="https://twitter.com/#!/lalalalindseyj/status/1084893031134769152" TargetMode="External" /><Relationship Id="rId270" Type="http://schemas.openxmlformats.org/officeDocument/2006/relationships/hyperlink" Target="https://twitter.com/#!/m_memeh/status/1084892985655930880" TargetMode="External" /><Relationship Id="rId271" Type="http://schemas.openxmlformats.org/officeDocument/2006/relationships/hyperlink" Target="https://twitter.com/#!/m_memeh/status/1084893036373434368" TargetMode="External" /><Relationship Id="rId272" Type="http://schemas.openxmlformats.org/officeDocument/2006/relationships/hyperlink" Target="https://twitter.com/#!/teenvogue/status/1084889147238686720" TargetMode="External" /><Relationship Id="rId273" Type="http://schemas.openxmlformats.org/officeDocument/2006/relationships/hyperlink" Target="https://twitter.com/#!/ltbaby143/status/1084893036847423488" TargetMode="External" /><Relationship Id="rId274" Type="http://schemas.openxmlformats.org/officeDocument/2006/relationships/hyperlink" Target="https://twitter.com/#!/californialabor/status/1084890851724034048" TargetMode="External" /><Relationship Id="rId275" Type="http://schemas.openxmlformats.org/officeDocument/2006/relationships/hyperlink" Target="https://twitter.com/#!/skolsister2017/status/1084893052626497536" TargetMode="External" /><Relationship Id="rId276" Type="http://schemas.openxmlformats.org/officeDocument/2006/relationships/hyperlink" Target="https://twitter.com/#!/skolsister2017/status/1084893052626497536" TargetMode="External" /><Relationship Id="rId277" Type="http://schemas.openxmlformats.org/officeDocument/2006/relationships/hyperlink" Target="https://twitter.com/#!/sassymamainla/status/1084893068065628160" TargetMode="External" /><Relationship Id="rId278" Type="http://schemas.openxmlformats.org/officeDocument/2006/relationships/hyperlink" Target="https://twitter.com/#!/trendsportland/status/1084893083995721729" TargetMode="External" /><Relationship Id="rId279" Type="http://schemas.openxmlformats.org/officeDocument/2006/relationships/hyperlink" Target="https://twitter.com/#!/carodmoon/status/1084842233306669058" TargetMode="External" /><Relationship Id="rId280" Type="http://schemas.openxmlformats.org/officeDocument/2006/relationships/hyperlink" Target="https://twitter.com/#!/liljuan_69/status/1084893088206663681" TargetMode="External" /><Relationship Id="rId281" Type="http://schemas.openxmlformats.org/officeDocument/2006/relationships/hyperlink" Target="https://twitter.com/#!/brandon_getz/status/1084893095756484608" TargetMode="External" /><Relationship Id="rId282" Type="http://schemas.openxmlformats.org/officeDocument/2006/relationships/hyperlink" Target="https://twitter.com/#!/brwnskin_ldy/status/1084893103478104064" TargetMode="External" /><Relationship Id="rId283" Type="http://schemas.openxmlformats.org/officeDocument/2006/relationships/hyperlink" Target="https://twitter.com/#!/mintamenapie/status/1084893107441815552" TargetMode="External" /><Relationship Id="rId284" Type="http://schemas.openxmlformats.org/officeDocument/2006/relationships/hyperlink" Target="https://twitter.com/#!/rustin3000/status/1084837621300224000" TargetMode="External" /><Relationship Id="rId285" Type="http://schemas.openxmlformats.org/officeDocument/2006/relationships/hyperlink" Target="https://twitter.com/#!/victoriaaveyard/status/1084893112252522498" TargetMode="External" /><Relationship Id="rId286" Type="http://schemas.openxmlformats.org/officeDocument/2006/relationships/hyperlink" Target="https://twitter.com/#!/lsirikul/status/1084893117285773312" TargetMode="External" /><Relationship Id="rId287" Type="http://schemas.openxmlformats.org/officeDocument/2006/relationships/hyperlink" Target="https://twitter.com/#!/heyimmarkus/status/1084893131315658752" TargetMode="External" /><Relationship Id="rId288" Type="http://schemas.openxmlformats.org/officeDocument/2006/relationships/hyperlink" Target="https://twitter.com/#!/heyimmarkus/status/1084893131315658752" TargetMode="External" /><Relationship Id="rId289" Type="http://schemas.openxmlformats.org/officeDocument/2006/relationships/hyperlink" Target="https://twitter.com/#!/heyimmarkus/status/1084893131315658752" TargetMode="External" /><Relationship Id="rId290" Type="http://schemas.openxmlformats.org/officeDocument/2006/relationships/hyperlink" Target="https://twitter.com/#!/kystokes/status/1084891884432945152" TargetMode="External" /><Relationship Id="rId291" Type="http://schemas.openxmlformats.org/officeDocument/2006/relationships/hyperlink" Target="https://twitter.com/#!/annswin/status/1084893140761231360" TargetMode="External" /><Relationship Id="rId292" Type="http://schemas.openxmlformats.org/officeDocument/2006/relationships/hyperlink" Target="https://twitter.com/#!/kystokes/status/1084891884432945152" TargetMode="External" /><Relationship Id="rId293" Type="http://schemas.openxmlformats.org/officeDocument/2006/relationships/hyperlink" Target="https://twitter.com/#!/annswin/status/1084893140761231360" TargetMode="External" /><Relationship Id="rId294" Type="http://schemas.openxmlformats.org/officeDocument/2006/relationships/hyperlink" Target="https://twitter.com/#!/annswin/status/1084893140761231360" TargetMode="External" /><Relationship Id="rId295" Type="http://schemas.openxmlformats.org/officeDocument/2006/relationships/hyperlink" Target="https://twitter.com/#!/935kday/status/1084832607269838848" TargetMode="External" /><Relationship Id="rId296" Type="http://schemas.openxmlformats.org/officeDocument/2006/relationships/hyperlink" Target="https://twitter.com/#!/935kday/status/1084846214787395585" TargetMode="External" /><Relationship Id="rId297" Type="http://schemas.openxmlformats.org/officeDocument/2006/relationships/hyperlink" Target="https://twitter.com/#!/lishh87/status/1084893145542717440" TargetMode="External" /><Relationship Id="rId298" Type="http://schemas.openxmlformats.org/officeDocument/2006/relationships/hyperlink" Target="https://twitter.com/#!/lishh87/status/1084893145542717440" TargetMode="External" /><Relationship Id="rId299" Type="http://schemas.openxmlformats.org/officeDocument/2006/relationships/hyperlink" Target="https://twitter.com/#!/alt_leftalabama/status/1084893154069934081" TargetMode="External" /><Relationship Id="rId300" Type="http://schemas.openxmlformats.org/officeDocument/2006/relationships/hyperlink" Target="https://twitter.com/#!/kimberly__bb/status/1084893163515392000" TargetMode="External" /><Relationship Id="rId301" Type="http://schemas.openxmlformats.org/officeDocument/2006/relationships/hyperlink" Target="https://twitter.com/#!/demsocialists/status/1084860478931824641" TargetMode="External" /><Relationship Id="rId302" Type="http://schemas.openxmlformats.org/officeDocument/2006/relationships/hyperlink" Target="https://twitter.com/#!/rodneyejacksonj/status/1084893096779763712" TargetMode="External" /><Relationship Id="rId303" Type="http://schemas.openxmlformats.org/officeDocument/2006/relationships/hyperlink" Target="https://twitter.com/#!/britnidwrites/status/1084856951270301696" TargetMode="External" /><Relationship Id="rId304" Type="http://schemas.openxmlformats.org/officeDocument/2006/relationships/hyperlink" Target="https://twitter.com/#!/rodneyejacksonj/status/1084893131491823616" TargetMode="External" /><Relationship Id="rId305" Type="http://schemas.openxmlformats.org/officeDocument/2006/relationships/hyperlink" Target="https://twitter.com/#!/rodneyejacksonj/status/1084893150022266880" TargetMode="External" /><Relationship Id="rId306" Type="http://schemas.openxmlformats.org/officeDocument/2006/relationships/hyperlink" Target="https://twitter.com/#!/rodneyejacksonj/status/1084893167487340545" TargetMode="External" /><Relationship Id="rId307" Type="http://schemas.openxmlformats.org/officeDocument/2006/relationships/hyperlink" Target="https://twitter.com/#!/transparent_ca/status/1084893071475585024" TargetMode="External" /><Relationship Id="rId308" Type="http://schemas.openxmlformats.org/officeDocument/2006/relationships/hyperlink" Target="https://twitter.com/#!/auhsdbond/status/1084893169920045056" TargetMode="External" /><Relationship Id="rId309" Type="http://schemas.openxmlformats.org/officeDocument/2006/relationships/hyperlink" Target="https://twitter.com/#!/ryanbdixon/status/1084893172474343424" TargetMode="External" /><Relationship Id="rId310" Type="http://schemas.openxmlformats.org/officeDocument/2006/relationships/hyperlink" Target="https://twitter.com/#!/ajplus/status/1084867203806253056" TargetMode="External" /><Relationship Id="rId311" Type="http://schemas.openxmlformats.org/officeDocument/2006/relationships/hyperlink" Target="https://twitter.com/#!/valthekoala/status/1084893173149622273" TargetMode="External" /><Relationship Id="rId312" Type="http://schemas.openxmlformats.org/officeDocument/2006/relationships/hyperlink" Target="https://twitter.com/#!/misanaviltz/status/1084893130304835584" TargetMode="External" /><Relationship Id="rId313" Type="http://schemas.openxmlformats.org/officeDocument/2006/relationships/hyperlink" Target="https://twitter.com/#!/misanaviltz/status/1084893174059823104" TargetMode="External" /><Relationship Id="rId314" Type="http://schemas.openxmlformats.org/officeDocument/2006/relationships/hyperlink" Target="https://twitter.com/#!/b_real/status/1084860650755510278" TargetMode="External" /><Relationship Id="rId315" Type="http://schemas.openxmlformats.org/officeDocument/2006/relationships/hyperlink" Target="https://twitter.com/#!/cypresshill/status/1084893175469301760" TargetMode="External" /><Relationship Id="rId316" Type="http://schemas.openxmlformats.org/officeDocument/2006/relationships/hyperlink" Target="https://twitter.com/#!/yamphoto/status/1084891308542484480" TargetMode="External" /><Relationship Id="rId317" Type="http://schemas.openxmlformats.org/officeDocument/2006/relationships/hyperlink" Target="https://twitter.com/#!/xdaexmaurx/status/1084893176396099589" TargetMode="External" /><Relationship Id="rId318" Type="http://schemas.openxmlformats.org/officeDocument/2006/relationships/hyperlink" Target="https://twitter.com/#!/analisa_swan/status/1084841288157937664" TargetMode="External" /><Relationship Id="rId319" Type="http://schemas.openxmlformats.org/officeDocument/2006/relationships/hyperlink" Target="https://twitter.com/#!/frenchcori/status/1084893176995864576" TargetMode="External" /><Relationship Id="rId320" Type="http://schemas.openxmlformats.org/officeDocument/2006/relationships/hyperlink" Target="https://twitter.com/#!/frenchcori/status/1084893176995864576" TargetMode="External" /><Relationship Id="rId321" Type="http://schemas.openxmlformats.org/officeDocument/2006/relationships/hyperlink" Target="https://twitter.com/#!/gary_coronado/status/1084838229650505728" TargetMode="External" /><Relationship Id="rId322" Type="http://schemas.openxmlformats.org/officeDocument/2006/relationships/hyperlink" Target="https://twitter.com/#!/realimrickjame1/status/1084893179730632704" TargetMode="External" /><Relationship Id="rId323" Type="http://schemas.openxmlformats.org/officeDocument/2006/relationships/hyperlink" Target="https://twitter.com/#!/lacityboy/status/1084849262314180608" TargetMode="External" /><Relationship Id="rId324" Type="http://schemas.openxmlformats.org/officeDocument/2006/relationships/hyperlink" Target="https://twitter.com/#!/dubroxx/status/1084893192460238849" TargetMode="External" /><Relationship Id="rId325" Type="http://schemas.openxmlformats.org/officeDocument/2006/relationships/hyperlink" Target="https://twitter.com/#!/dubroxx/status/1084893102924386304" TargetMode="External" /><Relationship Id="rId326" Type="http://schemas.openxmlformats.org/officeDocument/2006/relationships/hyperlink" Target="https://twitter.com/#!/mjademurphy/status/1084817304045654016" TargetMode="External" /><Relationship Id="rId327" Type="http://schemas.openxmlformats.org/officeDocument/2006/relationships/hyperlink" Target="https://twitter.com/#!/eatbutt4christ/status/1084893201499021312" TargetMode="External" /><Relationship Id="rId328" Type="http://schemas.openxmlformats.org/officeDocument/2006/relationships/hyperlink" Target="https://twitter.com/#!/cmonstah/status/1084849862418391040" TargetMode="External" /><Relationship Id="rId329" Type="http://schemas.openxmlformats.org/officeDocument/2006/relationships/hyperlink" Target="https://twitter.com/#!/juullaayy16/status/1084893162777194498" TargetMode="External" /><Relationship Id="rId330" Type="http://schemas.openxmlformats.org/officeDocument/2006/relationships/hyperlink" Target="https://twitter.com/#!/usdew/status/1084861996829425670" TargetMode="External" /><Relationship Id="rId331" Type="http://schemas.openxmlformats.org/officeDocument/2006/relationships/hyperlink" Target="https://twitter.com/#!/juullaayy16/status/1084893204527276032" TargetMode="External" /><Relationship Id="rId332" Type="http://schemas.openxmlformats.org/officeDocument/2006/relationships/hyperlink" Target="https://twitter.com/#!/juullaayy16/status/1084892880148156416" TargetMode="External" /><Relationship Id="rId333" Type="http://schemas.openxmlformats.org/officeDocument/2006/relationships/hyperlink" Target="https://twitter.com/#!/juullaayy16/status/1084893190140952577" TargetMode="External" /><Relationship Id="rId334" Type="http://schemas.openxmlformats.org/officeDocument/2006/relationships/hyperlink" Target="https://twitter.com/#!/sklarbrothers/status/1084856155673784320" TargetMode="External" /><Relationship Id="rId335" Type="http://schemas.openxmlformats.org/officeDocument/2006/relationships/hyperlink" Target="https://twitter.com/#!/mattob34/status/1084893208365027328" TargetMode="External" /><Relationship Id="rId336" Type="http://schemas.openxmlformats.org/officeDocument/2006/relationships/hyperlink" Target="https://twitter.com/#!/mdkvdencevaplar/status/1084891406429233152" TargetMode="External" /><Relationship Id="rId337" Type="http://schemas.openxmlformats.org/officeDocument/2006/relationships/hyperlink" Target="https://twitter.com/#!/mdkvdencevaplar/status/1084892386642329600" TargetMode="External" /><Relationship Id="rId338" Type="http://schemas.openxmlformats.org/officeDocument/2006/relationships/hyperlink" Target="https://twitter.com/#!/belinayyildiz13/status/1084893189184606209" TargetMode="External" /><Relationship Id="rId339" Type="http://schemas.openxmlformats.org/officeDocument/2006/relationships/hyperlink" Target="https://twitter.com/#!/belinayyildiz13/status/1084893209799675912" TargetMode="External" /><Relationship Id="rId340" Type="http://schemas.openxmlformats.org/officeDocument/2006/relationships/hyperlink" Target="https://twitter.com/#!/mellemusic/status/1084893215226920960" TargetMode="External" /><Relationship Id="rId341" Type="http://schemas.openxmlformats.org/officeDocument/2006/relationships/hyperlink" Target="https://twitter.com/#!/mamajojo/status/1084893222701195264" TargetMode="External" /><Relationship Id="rId342" Type="http://schemas.openxmlformats.org/officeDocument/2006/relationships/hyperlink" Target="https://twitter.com/#!/abc7/status/1084829715557343232" TargetMode="External" /><Relationship Id="rId343" Type="http://schemas.openxmlformats.org/officeDocument/2006/relationships/hyperlink" Target="https://twitter.com/#!/luamarilyn/status/1084893233677619200" TargetMode="External" /><Relationship Id="rId344" Type="http://schemas.openxmlformats.org/officeDocument/2006/relationships/hyperlink" Target="https://twitter.com/#!/abc7/status/1084829715557343232" TargetMode="External" /><Relationship Id="rId345" Type="http://schemas.openxmlformats.org/officeDocument/2006/relationships/hyperlink" Target="https://twitter.com/#!/luamarilyn/status/1084893233677619200" TargetMode="External" /><Relationship Id="rId346" Type="http://schemas.openxmlformats.org/officeDocument/2006/relationships/hyperlink" Target="https://twitter.com/#!/luamarilyn/status/1084893233677619200" TargetMode="External" /><Relationship Id="rId347" Type="http://schemas.openxmlformats.org/officeDocument/2006/relationships/hyperlink" Target="https://twitter.com/#!/kazweida/status/1084879448137031681" TargetMode="External" /><Relationship Id="rId348" Type="http://schemas.openxmlformats.org/officeDocument/2006/relationships/hyperlink" Target="https://twitter.com/#!/samantha_clause/status/1084893233770057728" TargetMode="External" /><Relationship Id="rId349" Type="http://schemas.openxmlformats.org/officeDocument/2006/relationships/hyperlink" Target="https://twitter.com/#!/sritoper/status/1084893235045064704" TargetMode="External" /><Relationship Id="rId350" Type="http://schemas.openxmlformats.org/officeDocument/2006/relationships/hyperlink" Target="https://twitter.com/#!/godfreyland/status/1084878399615643648" TargetMode="External" /><Relationship Id="rId351" Type="http://schemas.openxmlformats.org/officeDocument/2006/relationships/hyperlink" Target="https://twitter.com/#!/godfreyland/status/1084877446342533121" TargetMode="External" /><Relationship Id="rId352" Type="http://schemas.openxmlformats.org/officeDocument/2006/relationships/hyperlink" Target="https://twitter.com/#!/florinarodov/status/1084893240984252417" TargetMode="External" /><Relationship Id="rId353" Type="http://schemas.openxmlformats.org/officeDocument/2006/relationships/hyperlink" Target="https://twitter.com/#!/jeffvaughn/status/1084893244847050758" TargetMode="External" /><Relationship Id="rId354" Type="http://schemas.openxmlformats.org/officeDocument/2006/relationships/hyperlink" Target="https://twitter.com/#!/realisticdemoc1/status/1084893252677980161" TargetMode="External" /><Relationship Id="rId355" Type="http://schemas.openxmlformats.org/officeDocument/2006/relationships/hyperlink" Target="https://twitter.com/#!/logo_pearl/status/1084893255999938566" TargetMode="External" /><Relationship Id="rId356" Type="http://schemas.openxmlformats.org/officeDocument/2006/relationships/hyperlink" Target="https://twitter.com/#!/saulgood13/status/1084884377971105794" TargetMode="External" /><Relationship Id="rId357" Type="http://schemas.openxmlformats.org/officeDocument/2006/relationships/hyperlink" Target="https://twitter.com/#!/mprays03/status/1084893268977041408" TargetMode="External" /><Relationship Id="rId358" Type="http://schemas.openxmlformats.org/officeDocument/2006/relationships/hyperlink" Target="https://twitter.com/#!/awolfeful/status/1084875645035765760" TargetMode="External" /><Relationship Id="rId359" Type="http://schemas.openxmlformats.org/officeDocument/2006/relationships/hyperlink" Target="https://twitter.com/#!/theamynicholson/status/1084893277214539776" TargetMode="External" /><Relationship Id="rId360" Type="http://schemas.openxmlformats.org/officeDocument/2006/relationships/hyperlink" Target="https://twitter.com/#!/ginggershankar/status/1084872759430152192" TargetMode="External" /><Relationship Id="rId361" Type="http://schemas.openxmlformats.org/officeDocument/2006/relationships/hyperlink" Target="https://twitter.com/#!/morgandawn6/status/1084893282658701312" TargetMode="External" /><Relationship Id="rId362" Type="http://schemas.openxmlformats.org/officeDocument/2006/relationships/hyperlink" Target="https://twitter.com/#!/kerryloring/status/1084807935836876800" TargetMode="External" /><Relationship Id="rId363" Type="http://schemas.openxmlformats.org/officeDocument/2006/relationships/hyperlink" Target="https://twitter.com/#!/jedimunoz_/status/1084893285917884416" TargetMode="External" /><Relationship Id="rId364" Type="http://schemas.openxmlformats.org/officeDocument/2006/relationships/hyperlink" Target="https://api.twitter.com/1.1/geo/id/ac88a4f17a51c7fc.json" TargetMode="External" /><Relationship Id="rId365" Type="http://schemas.openxmlformats.org/officeDocument/2006/relationships/hyperlink" Target="https://api.twitter.com/1.1/geo/id/3b77caf94bfc81fe.json" TargetMode="External" /><Relationship Id="rId366" Type="http://schemas.openxmlformats.org/officeDocument/2006/relationships/hyperlink" Target="https://api.twitter.com/1.1/geo/id/0706a21788cadb8d.json" TargetMode="External" /><Relationship Id="rId367" Type="http://schemas.openxmlformats.org/officeDocument/2006/relationships/hyperlink" Target="https://api.twitter.com/1.1/geo/id/4d1d90faa5484b1c.json" TargetMode="External" /><Relationship Id="rId368" Type="http://schemas.openxmlformats.org/officeDocument/2006/relationships/comments" Target="../comments1.xml" /><Relationship Id="rId369" Type="http://schemas.openxmlformats.org/officeDocument/2006/relationships/vmlDrawing" Target="../drawings/vmlDrawing1.vml" /><Relationship Id="rId370" Type="http://schemas.openxmlformats.org/officeDocument/2006/relationships/table" Target="../tables/table1.xml" /><Relationship Id="rId3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1nFBwMQXB7" TargetMode="External" /><Relationship Id="rId2" Type="http://schemas.openxmlformats.org/officeDocument/2006/relationships/hyperlink" Target="http://t.co/KA8JGdxJ7o" TargetMode="External" /><Relationship Id="rId3" Type="http://schemas.openxmlformats.org/officeDocument/2006/relationships/hyperlink" Target="https://t.co/jhYwkI3oS9" TargetMode="External" /><Relationship Id="rId4" Type="http://schemas.openxmlformats.org/officeDocument/2006/relationships/hyperlink" Target="https://t.co/RfACvlo7eD" TargetMode="External" /><Relationship Id="rId5" Type="http://schemas.openxmlformats.org/officeDocument/2006/relationships/hyperlink" Target="https://t.co/b2ER8LcF6e" TargetMode="External" /><Relationship Id="rId6" Type="http://schemas.openxmlformats.org/officeDocument/2006/relationships/hyperlink" Target="http://t.co/E5PzA56lT2" TargetMode="External" /><Relationship Id="rId7" Type="http://schemas.openxmlformats.org/officeDocument/2006/relationships/hyperlink" Target="https://t.co/2dMGWBv1wK" TargetMode="External" /><Relationship Id="rId8" Type="http://schemas.openxmlformats.org/officeDocument/2006/relationships/hyperlink" Target="https://t.co/lEVCmZUPcM" TargetMode="External" /><Relationship Id="rId9" Type="http://schemas.openxmlformats.org/officeDocument/2006/relationships/hyperlink" Target="https://t.co/MM9uX0dsxI" TargetMode="External" /><Relationship Id="rId10" Type="http://schemas.openxmlformats.org/officeDocument/2006/relationships/hyperlink" Target="http://t.co/SPQBNVa2xB" TargetMode="External" /><Relationship Id="rId11" Type="http://schemas.openxmlformats.org/officeDocument/2006/relationships/hyperlink" Target="https://t.co/q5LOwuOU9Z" TargetMode="External" /><Relationship Id="rId12" Type="http://schemas.openxmlformats.org/officeDocument/2006/relationships/hyperlink" Target="http://t.co/ahvuWqicF9" TargetMode="External" /><Relationship Id="rId13" Type="http://schemas.openxmlformats.org/officeDocument/2006/relationships/hyperlink" Target="https://t.co/2wysrKmRPc" TargetMode="External" /><Relationship Id="rId14" Type="http://schemas.openxmlformats.org/officeDocument/2006/relationships/hyperlink" Target="https://t.co/WvaOPnvhUZ" TargetMode="External" /><Relationship Id="rId15" Type="http://schemas.openxmlformats.org/officeDocument/2006/relationships/hyperlink" Target="https://t.co/KXXzQkAlZv" TargetMode="External" /><Relationship Id="rId16" Type="http://schemas.openxmlformats.org/officeDocument/2006/relationships/hyperlink" Target="https://t.co/pXhQTGaaIJ" TargetMode="External" /><Relationship Id="rId17" Type="http://schemas.openxmlformats.org/officeDocument/2006/relationships/hyperlink" Target="http://t.co/ajmT5k7yEI" TargetMode="External" /><Relationship Id="rId18" Type="http://schemas.openxmlformats.org/officeDocument/2006/relationships/hyperlink" Target="https://t.co/1LJE2A4psV" TargetMode="External" /><Relationship Id="rId19" Type="http://schemas.openxmlformats.org/officeDocument/2006/relationships/hyperlink" Target="https://t.co/8bR0jH1Vd0" TargetMode="External" /><Relationship Id="rId20" Type="http://schemas.openxmlformats.org/officeDocument/2006/relationships/hyperlink" Target="https://t.co/OfEb3WT7T8" TargetMode="External" /><Relationship Id="rId21" Type="http://schemas.openxmlformats.org/officeDocument/2006/relationships/hyperlink" Target="https://t.co/lTpJjaMdCG" TargetMode="External" /><Relationship Id="rId22" Type="http://schemas.openxmlformats.org/officeDocument/2006/relationships/hyperlink" Target="http://t.co/JvbZRDfNzf" TargetMode="External" /><Relationship Id="rId23" Type="http://schemas.openxmlformats.org/officeDocument/2006/relationships/hyperlink" Target="http://t.co/AXOE8x1jk1" TargetMode="External" /><Relationship Id="rId24" Type="http://schemas.openxmlformats.org/officeDocument/2006/relationships/hyperlink" Target="https://t.co/SOXPSW0KaJ" TargetMode="External" /><Relationship Id="rId25" Type="http://schemas.openxmlformats.org/officeDocument/2006/relationships/hyperlink" Target="https://t.co/GbUn7jGEtL" TargetMode="External" /><Relationship Id="rId26" Type="http://schemas.openxmlformats.org/officeDocument/2006/relationships/hyperlink" Target="https://t.co/j4jnOKYYLN" TargetMode="External" /><Relationship Id="rId27" Type="http://schemas.openxmlformats.org/officeDocument/2006/relationships/hyperlink" Target="https://t.co/6dCendTxLJ" TargetMode="External" /><Relationship Id="rId28" Type="http://schemas.openxmlformats.org/officeDocument/2006/relationships/hyperlink" Target="https://t.co/JlGpMlgJcC" TargetMode="External" /><Relationship Id="rId29" Type="http://schemas.openxmlformats.org/officeDocument/2006/relationships/hyperlink" Target="https://t.co/jTmyOxCRGi" TargetMode="External" /><Relationship Id="rId30" Type="http://schemas.openxmlformats.org/officeDocument/2006/relationships/hyperlink" Target="https://t.co/6nzsTVa1Tc" TargetMode="External" /><Relationship Id="rId31" Type="http://schemas.openxmlformats.org/officeDocument/2006/relationships/hyperlink" Target="http://t.co/5TVdLElePH" TargetMode="External" /><Relationship Id="rId32" Type="http://schemas.openxmlformats.org/officeDocument/2006/relationships/hyperlink" Target="https://t.co/ZjdQbq2sY1" TargetMode="External" /><Relationship Id="rId33" Type="http://schemas.openxmlformats.org/officeDocument/2006/relationships/hyperlink" Target="https://t.co/aPpBqKFSna" TargetMode="External" /><Relationship Id="rId34" Type="http://schemas.openxmlformats.org/officeDocument/2006/relationships/hyperlink" Target="https://t.co/GTobTfsBa5" TargetMode="External" /><Relationship Id="rId35" Type="http://schemas.openxmlformats.org/officeDocument/2006/relationships/hyperlink" Target="https://t.co/XyyVxfBjpY" TargetMode="External" /><Relationship Id="rId36" Type="http://schemas.openxmlformats.org/officeDocument/2006/relationships/hyperlink" Target="https://t.co/pXXKftMLXQ" TargetMode="External" /><Relationship Id="rId37" Type="http://schemas.openxmlformats.org/officeDocument/2006/relationships/hyperlink" Target="https://t.co/Ju62eE9RvE" TargetMode="External" /><Relationship Id="rId38" Type="http://schemas.openxmlformats.org/officeDocument/2006/relationships/hyperlink" Target="https://t.co/tQFJVpnjbK" TargetMode="External" /><Relationship Id="rId39" Type="http://schemas.openxmlformats.org/officeDocument/2006/relationships/hyperlink" Target="https://t.co/wA2krgJd0y" TargetMode="External" /><Relationship Id="rId40" Type="http://schemas.openxmlformats.org/officeDocument/2006/relationships/hyperlink" Target="https://t.co/JkPJ4amA1Q" TargetMode="External" /><Relationship Id="rId41" Type="http://schemas.openxmlformats.org/officeDocument/2006/relationships/hyperlink" Target="https://t.co/q3OrvCb1KP" TargetMode="External" /><Relationship Id="rId42" Type="http://schemas.openxmlformats.org/officeDocument/2006/relationships/hyperlink" Target="https://t.co/HmHOjIlkNo" TargetMode="External" /><Relationship Id="rId43" Type="http://schemas.openxmlformats.org/officeDocument/2006/relationships/hyperlink" Target="http://t.co/AVKqdwrzyt" TargetMode="External" /><Relationship Id="rId44" Type="http://schemas.openxmlformats.org/officeDocument/2006/relationships/hyperlink" Target="https://t.co/Wapb2KlHNR" TargetMode="External" /><Relationship Id="rId45" Type="http://schemas.openxmlformats.org/officeDocument/2006/relationships/hyperlink" Target="https://t.co/kUZtB37kLY" TargetMode="External" /><Relationship Id="rId46" Type="http://schemas.openxmlformats.org/officeDocument/2006/relationships/hyperlink" Target="https://t.co/xG8vi4Jbnn" TargetMode="External" /><Relationship Id="rId47" Type="http://schemas.openxmlformats.org/officeDocument/2006/relationships/hyperlink" Target="https://t.co/24ClUT6mXd" TargetMode="External" /><Relationship Id="rId48" Type="http://schemas.openxmlformats.org/officeDocument/2006/relationships/hyperlink" Target="https://t.co/XMIAdkLNOE" TargetMode="External" /><Relationship Id="rId49" Type="http://schemas.openxmlformats.org/officeDocument/2006/relationships/hyperlink" Target="https://t.co/k37983sl8c" TargetMode="External" /><Relationship Id="rId50" Type="http://schemas.openxmlformats.org/officeDocument/2006/relationships/hyperlink" Target="https://t.co/X3VDHVunnQ" TargetMode="External" /><Relationship Id="rId51" Type="http://schemas.openxmlformats.org/officeDocument/2006/relationships/hyperlink" Target="https://t.co/1RCmwFfWIp" TargetMode="External" /><Relationship Id="rId52" Type="http://schemas.openxmlformats.org/officeDocument/2006/relationships/hyperlink" Target="https://t.co/nwrd5Aib6R" TargetMode="External" /><Relationship Id="rId53" Type="http://schemas.openxmlformats.org/officeDocument/2006/relationships/hyperlink" Target="https://t.co/MZCFLdavwf" TargetMode="External" /><Relationship Id="rId54" Type="http://schemas.openxmlformats.org/officeDocument/2006/relationships/hyperlink" Target="https://t.co/iyaSFQ6uYQ" TargetMode="External" /><Relationship Id="rId55" Type="http://schemas.openxmlformats.org/officeDocument/2006/relationships/hyperlink" Target="https://t.co/7x6wtWGwAi" TargetMode="External" /><Relationship Id="rId56" Type="http://schemas.openxmlformats.org/officeDocument/2006/relationships/hyperlink" Target="https://pbs.twimg.com/profile_banners/113120574/1501879998" TargetMode="External" /><Relationship Id="rId57" Type="http://schemas.openxmlformats.org/officeDocument/2006/relationships/hyperlink" Target="https://pbs.twimg.com/profile_banners/22706629/1544122222" TargetMode="External" /><Relationship Id="rId58" Type="http://schemas.openxmlformats.org/officeDocument/2006/relationships/hyperlink" Target="https://pbs.twimg.com/profile_banners/22563843/1541881062" TargetMode="External" /><Relationship Id="rId59" Type="http://schemas.openxmlformats.org/officeDocument/2006/relationships/hyperlink" Target="https://pbs.twimg.com/profile_banners/3753696193/1508657309" TargetMode="External" /><Relationship Id="rId60" Type="http://schemas.openxmlformats.org/officeDocument/2006/relationships/hyperlink" Target="https://pbs.twimg.com/profile_banners/2297435545/1464538193" TargetMode="External" /><Relationship Id="rId61" Type="http://schemas.openxmlformats.org/officeDocument/2006/relationships/hyperlink" Target="https://pbs.twimg.com/profile_banners/3753719415/1544666501" TargetMode="External" /><Relationship Id="rId62" Type="http://schemas.openxmlformats.org/officeDocument/2006/relationships/hyperlink" Target="https://pbs.twimg.com/profile_banners/47557918/1474643155" TargetMode="External" /><Relationship Id="rId63" Type="http://schemas.openxmlformats.org/officeDocument/2006/relationships/hyperlink" Target="https://pbs.twimg.com/profile_banners/599607383/1538141271" TargetMode="External" /><Relationship Id="rId64" Type="http://schemas.openxmlformats.org/officeDocument/2006/relationships/hyperlink" Target="https://pbs.twimg.com/profile_banners/7339142/1355807618" TargetMode="External" /><Relationship Id="rId65" Type="http://schemas.openxmlformats.org/officeDocument/2006/relationships/hyperlink" Target="https://pbs.twimg.com/profile_banners/335399984/1501171030" TargetMode="External" /><Relationship Id="rId66" Type="http://schemas.openxmlformats.org/officeDocument/2006/relationships/hyperlink" Target="https://pbs.twimg.com/profile_banners/30725017/1463040617" TargetMode="External" /><Relationship Id="rId67" Type="http://schemas.openxmlformats.org/officeDocument/2006/relationships/hyperlink" Target="https://pbs.twimg.com/profile_banners/402291424/1379839179" TargetMode="External" /><Relationship Id="rId68" Type="http://schemas.openxmlformats.org/officeDocument/2006/relationships/hyperlink" Target="https://pbs.twimg.com/profile_banners/2896937029/1521869922" TargetMode="External" /><Relationship Id="rId69" Type="http://schemas.openxmlformats.org/officeDocument/2006/relationships/hyperlink" Target="https://pbs.twimg.com/profile_banners/2909775949/1546872047" TargetMode="External" /><Relationship Id="rId70" Type="http://schemas.openxmlformats.org/officeDocument/2006/relationships/hyperlink" Target="https://pbs.twimg.com/profile_banners/813880878837268480/1482880955" TargetMode="External" /><Relationship Id="rId71" Type="http://schemas.openxmlformats.org/officeDocument/2006/relationships/hyperlink" Target="https://pbs.twimg.com/profile_banners/286871259/1543382597" TargetMode="External" /><Relationship Id="rId72" Type="http://schemas.openxmlformats.org/officeDocument/2006/relationships/hyperlink" Target="https://pbs.twimg.com/profile_banners/6487292/1529426807" TargetMode="External" /><Relationship Id="rId73" Type="http://schemas.openxmlformats.org/officeDocument/2006/relationships/hyperlink" Target="https://pbs.twimg.com/profile_banners/19983731/1402507994" TargetMode="External" /><Relationship Id="rId74" Type="http://schemas.openxmlformats.org/officeDocument/2006/relationships/hyperlink" Target="https://pbs.twimg.com/profile_banners/5232231/1547006631" TargetMode="External" /><Relationship Id="rId75" Type="http://schemas.openxmlformats.org/officeDocument/2006/relationships/hyperlink" Target="https://pbs.twimg.com/profile_banners/824667368395677697/1485455507" TargetMode="External" /><Relationship Id="rId76" Type="http://schemas.openxmlformats.org/officeDocument/2006/relationships/hyperlink" Target="https://pbs.twimg.com/profile_banners/807095/1522172276" TargetMode="External" /><Relationship Id="rId77" Type="http://schemas.openxmlformats.org/officeDocument/2006/relationships/hyperlink" Target="https://pbs.twimg.com/profile_banners/805570008873058304/1519094965" TargetMode="External" /><Relationship Id="rId78" Type="http://schemas.openxmlformats.org/officeDocument/2006/relationships/hyperlink" Target="https://pbs.twimg.com/profile_banners/2581128787/1427064277" TargetMode="External" /><Relationship Id="rId79" Type="http://schemas.openxmlformats.org/officeDocument/2006/relationships/hyperlink" Target="https://pbs.twimg.com/profile_banners/1292444077/1546151187" TargetMode="External" /><Relationship Id="rId80" Type="http://schemas.openxmlformats.org/officeDocument/2006/relationships/hyperlink" Target="https://pbs.twimg.com/profile_banners/1909477651/1439481448" TargetMode="External" /><Relationship Id="rId81" Type="http://schemas.openxmlformats.org/officeDocument/2006/relationships/hyperlink" Target="https://pbs.twimg.com/profile_banners/21979877/1523842081" TargetMode="External" /><Relationship Id="rId82" Type="http://schemas.openxmlformats.org/officeDocument/2006/relationships/hyperlink" Target="https://pbs.twimg.com/profile_banners/2251247551/1543393654" TargetMode="External" /><Relationship Id="rId83" Type="http://schemas.openxmlformats.org/officeDocument/2006/relationships/hyperlink" Target="https://pbs.twimg.com/profile_banners/387170537/1440794935" TargetMode="External" /><Relationship Id="rId84" Type="http://schemas.openxmlformats.org/officeDocument/2006/relationships/hyperlink" Target="https://pbs.twimg.com/profile_banners/3322262959/1453731781" TargetMode="External" /><Relationship Id="rId85" Type="http://schemas.openxmlformats.org/officeDocument/2006/relationships/hyperlink" Target="https://pbs.twimg.com/profile_banners/300642262/1531429079" TargetMode="External" /><Relationship Id="rId86" Type="http://schemas.openxmlformats.org/officeDocument/2006/relationships/hyperlink" Target="https://pbs.twimg.com/profile_banners/2179575614/1485313014" TargetMode="External" /><Relationship Id="rId87" Type="http://schemas.openxmlformats.org/officeDocument/2006/relationships/hyperlink" Target="https://pbs.twimg.com/profile_banners/390366894/1476888027" TargetMode="External" /><Relationship Id="rId88" Type="http://schemas.openxmlformats.org/officeDocument/2006/relationships/hyperlink" Target="https://pbs.twimg.com/profile_banners/1406340402/1547187885" TargetMode="External" /><Relationship Id="rId89" Type="http://schemas.openxmlformats.org/officeDocument/2006/relationships/hyperlink" Target="https://pbs.twimg.com/profile_banners/208772015/1513205253" TargetMode="External" /><Relationship Id="rId90" Type="http://schemas.openxmlformats.org/officeDocument/2006/relationships/hyperlink" Target="https://pbs.twimg.com/profile_banners/2449880716/1523755172" TargetMode="External" /><Relationship Id="rId91" Type="http://schemas.openxmlformats.org/officeDocument/2006/relationships/hyperlink" Target="https://pbs.twimg.com/profile_banners/110396781/1530119565" TargetMode="External" /><Relationship Id="rId92" Type="http://schemas.openxmlformats.org/officeDocument/2006/relationships/hyperlink" Target="https://pbs.twimg.com/profile_banners/298350016/1539038252" TargetMode="External" /><Relationship Id="rId93" Type="http://schemas.openxmlformats.org/officeDocument/2006/relationships/hyperlink" Target="https://pbs.twimg.com/profile_banners/70623391/1459836904" TargetMode="External" /><Relationship Id="rId94" Type="http://schemas.openxmlformats.org/officeDocument/2006/relationships/hyperlink" Target="https://pbs.twimg.com/profile_banners/4164805684/1456360499" TargetMode="External" /><Relationship Id="rId95" Type="http://schemas.openxmlformats.org/officeDocument/2006/relationships/hyperlink" Target="https://pbs.twimg.com/profile_banners/19070122/1528484758" TargetMode="External" /><Relationship Id="rId96" Type="http://schemas.openxmlformats.org/officeDocument/2006/relationships/hyperlink" Target="https://pbs.twimg.com/profile_banners/19551669/1394697002" TargetMode="External" /><Relationship Id="rId97" Type="http://schemas.openxmlformats.org/officeDocument/2006/relationships/hyperlink" Target="https://pbs.twimg.com/profile_banners/46440103/1540580288" TargetMode="External" /><Relationship Id="rId98" Type="http://schemas.openxmlformats.org/officeDocument/2006/relationships/hyperlink" Target="https://pbs.twimg.com/profile_banners/17659227/1535483900" TargetMode="External" /><Relationship Id="rId99" Type="http://schemas.openxmlformats.org/officeDocument/2006/relationships/hyperlink" Target="https://pbs.twimg.com/profile_banners/16664681/1537917244" TargetMode="External" /><Relationship Id="rId100" Type="http://schemas.openxmlformats.org/officeDocument/2006/relationships/hyperlink" Target="https://pbs.twimg.com/profile_banners/167248056/1539061730" TargetMode="External" /><Relationship Id="rId101" Type="http://schemas.openxmlformats.org/officeDocument/2006/relationships/hyperlink" Target="https://pbs.twimg.com/profile_banners/94607882/1398294276" TargetMode="External" /><Relationship Id="rId102" Type="http://schemas.openxmlformats.org/officeDocument/2006/relationships/hyperlink" Target="https://pbs.twimg.com/profile_banners/634178660/1545178518" TargetMode="External" /><Relationship Id="rId103" Type="http://schemas.openxmlformats.org/officeDocument/2006/relationships/hyperlink" Target="https://pbs.twimg.com/profile_banners/43382806/1538411550" TargetMode="External" /><Relationship Id="rId104" Type="http://schemas.openxmlformats.org/officeDocument/2006/relationships/hyperlink" Target="https://pbs.twimg.com/profile_banners/2513075329/1547365874" TargetMode="External" /><Relationship Id="rId105" Type="http://schemas.openxmlformats.org/officeDocument/2006/relationships/hyperlink" Target="https://pbs.twimg.com/profile_banners/2421065982/1547363893" TargetMode="External" /><Relationship Id="rId106" Type="http://schemas.openxmlformats.org/officeDocument/2006/relationships/hyperlink" Target="https://pbs.twimg.com/profile_banners/787850212484100096/1537021451" TargetMode="External" /><Relationship Id="rId107" Type="http://schemas.openxmlformats.org/officeDocument/2006/relationships/hyperlink" Target="https://pbs.twimg.com/profile_banners/434638490/1542990485" TargetMode="External" /><Relationship Id="rId108" Type="http://schemas.openxmlformats.org/officeDocument/2006/relationships/hyperlink" Target="https://pbs.twimg.com/profile_banners/240538668/1422836225" TargetMode="External" /><Relationship Id="rId109" Type="http://schemas.openxmlformats.org/officeDocument/2006/relationships/hyperlink" Target="https://pbs.twimg.com/profile_banners/964863764/1547375200" TargetMode="External" /><Relationship Id="rId110" Type="http://schemas.openxmlformats.org/officeDocument/2006/relationships/hyperlink" Target="https://pbs.twimg.com/profile_banners/24190981/1544635324" TargetMode="External" /><Relationship Id="rId111" Type="http://schemas.openxmlformats.org/officeDocument/2006/relationships/hyperlink" Target="https://pbs.twimg.com/profile_banners/2559722656/1467005474" TargetMode="External" /><Relationship Id="rId112" Type="http://schemas.openxmlformats.org/officeDocument/2006/relationships/hyperlink" Target="https://pbs.twimg.com/profile_banners/212329199/1489243646" TargetMode="External" /><Relationship Id="rId113" Type="http://schemas.openxmlformats.org/officeDocument/2006/relationships/hyperlink" Target="https://pbs.twimg.com/profile_banners/25167692/1519538939" TargetMode="External" /><Relationship Id="rId114" Type="http://schemas.openxmlformats.org/officeDocument/2006/relationships/hyperlink" Target="https://pbs.twimg.com/profile_banners/388542782/1481050558" TargetMode="External" /><Relationship Id="rId115" Type="http://schemas.openxmlformats.org/officeDocument/2006/relationships/hyperlink" Target="https://pbs.twimg.com/profile_banners/132390290/1504491240" TargetMode="External" /><Relationship Id="rId116" Type="http://schemas.openxmlformats.org/officeDocument/2006/relationships/hyperlink" Target="https://pbs.twimg.com/profile_banners/385248150/1445921495" TargetMode="External" /><Relationship Id="rId117" Type="http://schemas.openxmlformats.org/officeDocument/2006/relationships/hyperlink" Target="https://pbs.twimg.com/profile_banners/3435395337/1469823945" TargetMode="External" /><Relationship Id="rId118" Type="http://schemas.openxmlformats.org/officeDocument/2006/relationships/hyperlink" Target="https://pbs.twimg.com/profile_banners/307456978/1527113513" TargetMode="External" /><Relationship Id="rId119" Type="http://schemas.openxmlformats.org/officeDocument/2006/relationships/hyperlink" Target="https://pbs.twimg.com/profile_banners/19053831/1404766220" TargetMode="External" /><Relationship Id="rId120" Type="http://schemas.openxmlformats.org/officeDocument/2006/relationships/hyperlink" Target="https://pbs.twimg.com/profile_banners/292737255/1485297962" TargetMode="External" /><Relationship Id="rId121" Type="http://schemas.openxmlformats.org/officeDocument/2006/relationships/hyperlink" Target="https://pbs.twimg.com/profile_banners/491742198/1537908891" TargetMode="External" /><Relationship Id="rId122" Type="http://schemas.openxmlformats.org/officeDocument/2006/relationships/hyperlink" Target="https://pbs.twimg.com/profile_banners/43387270/1544083258" TargetMode="External" /><Relationship Id="rId123" Type="http://schemas.openxmlformats.org/officeDocument/2006/relationships/hyperlink" Target="https://pbs.twimg.com/profile_banners/55277015/1531521865" TargetMode="External" /><Relationship Id="rId124" Type="http://schemas.openxmlformats.org/officeDocument/2006/relationships/hyperlink" Target="https://pbs.twimg.com/profile_banners/17795275/1547156206" TargetMode="External" /><Relationship Id="rId125" Type="http://schemas.openxmlformats.org/officeDocument/2006/relationships/hyperlink" Target="https://pbs.twimg.com/profile_banners/16374678/1502745997" TargetMode="External" /><Relationship Id="rId126" Type="http://schemas.openxmlformats.org/officeDocument/2006/relationships/hyperlink" Target="https://pbs.twimg.com/profile_banners/12700962/1390980056" TargetMode="External" /><Relationship Id="rId127" Type="http://schemas.openxmlformats.org/officeDocument/2006/relationships/hyperlink" Target="https://pbs.twimg.com/profile_banners/320535300/1522901384" TargetMode="External" /><Relationship Id="rId128" Type="http://schemas.openxmlformats.org/officeDocument/2006/relationships/hyperlink" Target="https://pbs.twimg.com/profile_banners/894037941034655748/1502322689" TargetMode="External" /><Relationship Id="rId129" Type="http://schemas.openxmlformats.org/officeDocument/2006/relationships/hyperlink" Target="https://pbs.twimg.com/profile_banners/2612339056/1537643844" TargetMode="External" /><Relationship Id="rId130" Type="http://schemas.openxmlformats.org/officeDocument/2006/relationships/hyperlink" Target="https://pbs.twimg.com/profile_banners/347941278/1494557204" TargetMode="External" /><Relationship Id="rId131" Type="http://schemas.openxmlformats.org/officeDocument/2006/relationships/hyperlink" Target="https://pbs.twimg.com/profile_banners/18377624/1525923487" TargetMode="External" /><Relationship Id="rId132" Type="http://schemas.openxmlformats.org/officeDocument/2006/relationships/hyperlink" Target="https://pbs.twimg.com/profile_banners/106546420/1546251079" TargetMode="External" /><Relationship Id="rId133" Type="http://schemas.openxmlformats.org/officeDocument/2006/relationships/hyperlink" Target="https://pbs.twimg.com/profile_banners/2233746967/1503955430" TargetMode="External" /><Relationship Id="rId134" Type="http://schemas.openxmlformats.org/officeDocument/2006/relationships/hyperlink" Target="https://pbs.twimg.com/profile_banners/4119647773/1454567721" TargetMode="External" /><Relationship Id="rId135" Type="http://schemas.openxmlformats.org/officeDocument/2006/relationships/hyperlink" Target="https://pbs.twimg.com/profile_banners/25044541/1490323875" TargetMode="External" /><Relationship Id="rId136" Type="http://schemas.openxmlformats.org/officeDocument/2006/relationships/hyperlink" Target="https://pbs.twimg.com/profile_banners/2856105870/1547249708" TargetMode="External" /><Relationship Id="rId137" Type="http://schemas.openxmlformats.org/officeDocument/2006/relationships/hyperlink" Target="https://pbs.twimg.com/profile_banners/323039607/1518940961" TargetMode="External" /><Relationship Id="rId138" Type="http://schemas.openxmlformats.org/officeDocument/2006/relationships/hyperlink" Target="https://pbs.twimg.com/profile_banners/17121755/1539893135" TargetMode="External" /><Relationship Id="rId139" Type="http://schemas.openxmlformats.org/officeDocument/2006/relationships/hyperlink" Target="https://pbs.twimg.com/profile_banners/48169084/1538107461" TargetMode="External" /><Relationship Id="rId140" Type="http://schemas.openxmlformats.org/officeDocument/2006/relationships/hyperlink" Target="https://pbs.twimg.com/profile_banners/1309709588/1542016817" TargetMode="External" /><Relationship Id="rId141" Type="http://schemas.openxmlformats.org/officeDocument/2006/relationships/hyperlink" Target="https://pbs.twimg.com/profile_banners/1523891821/1484711139" TargetMode="External" /><Relationship Id="rId142" Type="http://schemas.openxmlformats.org/officeDocument/2006/relationships/hyperlink" Target="https://pbs.twimg.com/profile_banners/16488269/1405144179" TargetMode="External" /><Relationship Id="rId143" Type="http://schemas.openxmlformats.org/officeDocument/2006/relationships/hyperlink" Target="https://pbs.twimg.com/profile_banners/2707081892/1515458092" TargetMode="External" /><Relationship Id="rId144" Type="http://schemas.openxmlformats.org/officeDocument/2006/relationships/hyperlink" Target="https://pbs.twimg.com/profile_banners/1071139821677109248/1547449554" TargetMode="External" /><Relationship Id="rId145" Type="http://schemas.openxmlformats.org/officeDocument/2006/relationships/hyperlink" Target="https://pbs.twimg.com/profile_banners/56309451/1445493251" TargetMode="External" /><Relationship Id="rId146" Type="http://schemas.openxmlformats.org/officeDocument/2006/relationships/hyperlink" Target="https://pbs.twimg.com/profile_banners/1084513238715428865/1547450449" TargetMode="External" /><Relationship Id="rId147" Type="http://schemas.openxmlformats.org/officeDocument/2006/relationships/hyperlink" Target="https://pbs.twimg.com/profile_banners/15854730/1537643633" TargetMode="External" /><Relationship Id="rId148" Type="http://schemas.openxmlformats.org/officeDocument/2006/relationships/hyperlink" Target="https://pbs.twimg.com/profile_banners/975910521051398144/1546169885" TargetMode="External" /><Relationship Id="rId149" Type="http://schemas.openxmlformats.org/officeDocument/2006/relationships/hyperlink" Target="https://pbs.twimg.com/profile_banners/34559099/1522953025" TargetMode="External" /><Relationship Id="rId150" Type="http://schemas.openxmlformats.org/officeDocument/2006/relationships/hyperlink" Target="https://pbs.twimg.com/profile_banners/19560291/1528431071" TargetMode="External" /><Relationship Id="rId151" Type="http://schemas.openxmlformats.org/officeDocument/2006/relationships/hyperlink" Target="https://pbs.twimg.com/profile_banners/2730749266/1543846630" TargetMode="External" /><Relationship Id="rId152" Type="http://schemas.openxmlformats.org/officeDocument/2006/relationships/hyperlink" Target="https://pbs.twimg.com/profile_banners/3138656613/1509548064" TargetMode="External" /><Relationship Id="rId153" Type="http://schemas.openxmlformats.org/officeDocument/2006/relationships/hyperlink" Target="https://pbs.twimg.com/profile_banners/808739/1482294915" TargetMode="External" /><Relationship Id="rId154" Type="http://schemas.openxmlformats.org/officeDocument/2006/relationships/hyperlink" Target="https://pbs.twimg.com/profile_banners/2503205006/1547405414" TargetMode="External" /><Relationship Id="rId155" Type="http://schemas.openxmlformats.org/officeDocument/2006/relationships/hyperlink" Target="https://pbs.twimg.com/profile_banners/499863579/1521712702" TargetMode="External" /><Relationship Id="rId156" Type="http://schemas.openxmlformats.org/officeDocument/2006/relationships/hyperlink" Target="https://pbs.twimg.com/profile_banners/1130042420/1546447823" TargetMode="External" /><Relationship Id="rId157" Type="http://schemas.openxmlformats.org/officeDocument/2006/relationships/hyperlink" Target="https://pbs.twimg.com/profile_banners/4922979168/1539866552" TargetMode="External" /><Relationship Id="rId158" Type="http://schemas.openxmlformats.org/officeDocument/2006/relationships/hyperlink" Target="https://pbs.twimg.com/profile_banners/92342826/1525797656" TargetMode="External" /><Relationship Id="rId159" Type="http://schemas.openxmlformats.org/officeDocument/2006/relationships/hyperlink" Target="https://pbs.twimg.com/profile_banners/3103249595/1507391051" TargetMode="External" /><Relationship Id="rId160" Type="http://schemas.openxmlformats.org/officeDocument/2006/relationships/hyperlink" Target="https://pbs.twimg.com/profile_banners/25276610/1505607518" TargetMode="External" /><Relationship Id="rId161" Type="http://schemas.openxmlformats.org/officeDocument/2006/relationships/hyperlink" Target="https://pbs.twimg.com/profile_banners/1082349141806723072/1547321933" TargetMode="External" /><Relationship Id="rId162" Type="http://schemas.openxmlformats.org/officeDocument/2006/relationships/hyperlink" Target="https://pbs.twimg.com/profile_banners/776464357790191617/1477930361" TargetMode="External" /><Relationship Id="rId163" Type="http://schemas.openxmlformats.org/officeDocument/2006/relationships/hyperlink" Target="https://pbs.twimg.com/profile_banners/527047159/1482287461" TargetMode="External" /><Relationship Id="rId164" Type="http://schemas.openxmlformats.org/officeDocument/2006/relationships/hyperlink" Target="https://pbs.twimg.com/profile_banners/20455929/1479837180" TargetMode="External" /><Relationship Id="rId165" Type="http://schemas.openxmlformats.org/officeDocument/2006/relationships/hyperlink" Target="https://pbs.twimg.com/profile_banners/2422323626/1545530014"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2/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7/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1/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6/bg.gif" TargetMode="External" /><Relationship Id="rId185" Type="http://schemas.openxmlformats.org/officeDocument/2006/relationships/hyperlink" Target="http://abs.twimg.com/images/themes/theme3/bg.gif"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6/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4/bg.gif" TargetMode="External" /><Relationship Id="rId199" Type="http://schemas.openxmlformats.org/officeDocument/2006/relationships/hyperlink" Target="http://abs.twimg.com/images/themes/theme1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0/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2/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6/bg.gif" TargetMode="External" /><Relationship Id="rId210" Type="http://schemas.openxmlformats.org/officeDocument/2006/relationships/hyperlink" Target="http://abs.twimg.com/images/themes/theme16/bg.gif" TargetMode="External" /><Relationship Id="rId211" Type="http://schemas.openxmlformats.org/officeDocument/2006/relationships/hyperlink" Target="http://abs.twimg.com/images/themes/theme7/bg.gif"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6/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0/bg.gif"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1/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3/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0/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2/bg.gif" TargetMode="External" /><Relationship Id="rId241" Type="http://schemas.openxmlformats.org/officeDocument/2006/relationships/hyperlink" Target="http://abs.twimg.com/images/themes/theme5/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9/bg.gif"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1/bg.gif" TargetMode="External" /><Relationship Id="rId256" Type="http://schemas.openxmlformats.org/officeDocument/2006/relationships/hyperlink" Target="http://abs.twimg.com/images/themes/theme16/bg.gif" TargetMode="External" /><Relationship Id="rId257" Type="http://schemas.openxmlformats.org/officeDocument/2006/relationships/hyperlink" Target="http://abs.twimg.com/images/themes/theme15/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0/bg.gif" TargetMode="External" /><Relationship Id="rId265" Type="http://schemas.openxmlformats.org/officeDocument/2006/relationships/hyperlink" Target="http://abs.twimg.com/images/themes/theme1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9/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pbs.twimg.com/profile_images/378800000792859102/728df5295d456dd5602e894ae81c2811_normal.jpeg" TargetMode="External" /><Relationship Id="rId275" Type="http://schemas.openxmlformats.org/officeDocument/2006/relationships/hyperlink" Target="http://pbs.twimg.com/profile_images/926555331840245761/L5a5WH5y_normal.jpg" TargetMode="External" /><Relationship Id="rId276" Type="http://schemas.openxmlformats.org/officeDocument/2006/relationships/hyperlink" Target="http://pbs.twimg.com/profile_images/1011730818522275840/WxGGhruA_normal.jpg" TargetMode="External" /><Relationship Id="rId277" Type="http://schemas.openxmlformats.org/officeDocument/2006/relationships/hyperlink" Target="http://pbs.twimg.com/profile_images/978053787368636416/K3hco7A0_normal.jpg" TargetMode="External" /><Relationship Id="rId278" Type="http://schemas.openxmlformats.org/officeDocument/2006/relationships/hyperlink" Target="http://pbs.twimg.com/profile_images/751511826337193984/CnjuKyO-_normal.jpg" TargetMode="External" /><Relationship Id="rId279" Type="http://schemas.openxmlformats.org/officeDocument/2006/relationships/hyperlink" Target="http://pbs.twimg.com/profile_images/1082030428385673217/3ZBFS0CN_normal.jpg" TargetMode="External" /><Relationship Id="rId280" Type="http://schemas.openxmlformats.org/officeDocument/2006/relationships/hyperlink" Target="http://pbs.twimg.com/profile_images/840657455142989824/Wwe0fF2p_normal.jpg" TargetMode="External" /><Relationship Id="rId281" Type="http://schemas.openxmlformats.org/officeDocument/2006/relationships/hyperlink" Target="http://pbs.twimg.com/profile_images/1061349352369782784/IsgZmD2C_normal.jpg" TargetMode="External" /><Relationship Id="rId282" Type="http://schemas.openxmlformats.org/officeDocument/2006/relationships/hyperlink" Target="http://pbs.twimg.com/profile_images/875451834911125505/DgGKFJ8p_normal.jpg" TargetMode="External" /><Relationship Id="rId283" Type="http://schemas.openxmlformats.org/officeDocument/2006/relationships/hyperlink" Target="http://pbs.twimg.com/profile_images/872190710128156672/QXIliW3T_normal.jpg" TargetMode="External" /><Relationship Id="rId284" Type="http://schemas.openxmlformats.org/officeDocument/2006/relationships/hyperlink" Target="http://pbs.twimg.com/profile_images/1571282198/11logo_normal.jpg" TargetMode="External" /><Relationship Id="rId285" Type="http://schemas.openxmlformats.org/officeDocument/2006/relationships/hyperlink" Target="http://pbs.twimg.com/profile_images/1034337370902999040/ilG7EJ2-_normal.jpg" TargetMode="External" /><Relationship Id="rId286" Type="http://schemas.openxmlformats.org/officeDocument/2006/relationships/hyperlink" Target="http://pbs.twimg.com/profile_images/1028487489743478784/vj2KrTyi_normal.jpg" TargetMode="External" /><Relationship Id="rId287" Type="http://schemas.openxmlformats.org/officeDocument/2006/relationships/hyperlink" Target="http://pbs.twimg.com/profile_images/1082513194365513728/mouOXm8n_normal.jpg" TargetMode="External" /><Relationship Id="rId288" Type="http://schemas.openxmlformats.org/officeDocument/2006/relationships/hyperlink" Target="http://pbs.twimg.com/profile_images/1026658857748029440/FEGbEKIC_normal.jpg" TargetMode="External" /><Relationship Id="rId289" Type="http://schemas.openxmlformats.org/officeDocument/2006/relationships/hyperlink" Target="http://pbs.twimg.com/profile_images/962529399818960900/LVyqZWWe_normal.jpg" TargetMode="External" /><Relationship Id="rId290" Type="http://schemas.openxmlformats.org/officeDocument/2006/relationships/hyperlink" Target="http://pbs.twimg.com/profile_images/1078562839692861440/cCKbkjh__normal.jpg" TargetMode="External" /><Relationship Id="rId291" Type="http://schemas.openxmlformats.org/officeDocument/2006/relationships/hyperlink" Target="http://pbs.twimg.com/profile_images/1485309913/photo__1__normal.JPG" TargetMode="External" /><Relationship Id="rId292" Type="http://schemas.openxmlformats.org/officeDocument/2006/relationships/hyperlink" Target="http://pbs.twimg.com/profile_images/1032014680842108928/cDDtgORi_normal.jpg" TargetMode="External" /><Relationship Id="rId293" Type="http://schemas.openxmlformats.org/officeDocument/2006/relationships/hyperlink" Target="http://pbs.twimg.com/profile_images/974433472742793216/CZJrI1wD_normal.jpg" TargetMode="External" /><Relationship Id="rId294" Type="http://schemas.openxmlformats.org/officeDocument/2006/relationships/hyperlink" Target="http://pbs.twimg.com/profile_images/1082966792312631297/rOhH5Wxu_normal.jpg" TargetMode="External" /><Relationship Id="rId295" Type="http://schemas.openxmlformats.org/officeDocument/2006/relationships/hyperlink" Target="http://pbs.twimg.com/profile_images/871371291005038593/hecPEFq1_normal.jpg" TargetMode="External" /><Relationship Id="rId296" Type="http://schemas.openxmlformats.org/officeDocument/2006/relationships/hyperlink" Target="http://pbs.twimg.com/profile_images/942784892882112513/qV4xB0I3_normal.jpg" TargetMode="External" /><Relationship Id="rId297" Type="http://schemas.openxmlformats.org/officeDocument/2006/relationships/hyperlink" Target="http://pbs.twimg.com/profile_images/965780259520958464/onS8mtVg_normal.jpg" TargetMode="External" /><Relationship Id="rId298" Type="http://schemas.openxmlformats.org/officeDocument/2006/relationships/hyperlink" Target="http://pbs.twimg.com/profile_images/1080268987517169664/9ZBufQqM_normal.jpg" TargetMode="External" /><Relationship Id="rId299" Type="http://schemas.openxmlformats.org/officeDocument/2006/relationships/hyperlink" Target="http://pbs.twimg.com/profile_images/1079261503943933952/udu4sFfW_normal.jpg" TargetMode="External" /><Relationship Id="rId300" Type="http://schemas.openxmlformats.org/officeDocument/2006/relationships/hyperlink" Target="http://pbs.twimg.com/profile_images/631857112906342400/ll6HKPXJ_normal.jpg" TargetMode="External" /><Relationship Id="rId301" Type="http://schemas.openxmlformats.org/officeDocument/2006/relationships/hyperlink" Target="http://pbs.twimg.com/profile_images/959692718338265088/8yqz2oix_normal.jpg" TargetMode="External" /><Relationship Id="rId302" Type="http://schemas.openxmlformats.org/officeDocument/2006/relationships/hyperlink" Target="http://pbs.twimg.com/profile_images/1082944363603288065/DjTCB5fx_normal.jpg" TargetMode="External" /><Relationship Id="rId303" Type="http://schemas.openxmlformats.org/officeDocument/2006/relationships/hyperlink" Target="http://pbs.twimg.com/profile_images/778683517085429763/3paoj4eK_normal.jpg" TargetMode="External" /><Relationship Id="rId304" Type="http://schemas.openxmlformats.org/officeDocument/2006/relationships/hyperlink" Target="http://pbs.twimg.com/profile_images/876336830538407936/4rz8EFNv_normal.jpg" TargetMode="External" /><Relationship Id="rId305" Type="http://schemas.openxmlformats.org/officeDocument/2006/relationships/hyperlink" Target="http://pbs.twimg.com/profile_images/838087711177089024/d2dVeNV0_normal.jpg" TargetMode="External" /><Relationship Id="rId306" Type="http://schemas.openxmlformats.org/officeDocument/2006/relationships/hyperlink" Target="http://pbs.twimg.com/profile_images/742569042641223680/HjzXMf_D_normal.jpg" TargetMode="External" /><Relationship Id="rId307" Type="http://schemas.openxmlformats.org/officeDocument/2006/relationships/hyperlink" Target="http://pbs.twimg.com/profile_images/646121562412683265/E6_Abh4J_normal.jpg" TargetMode="External" /><Relationship Id="rId308" Type="http://schemas.openxmlformats.org/officeDocument/2006/relationships/hyperlink" Target="http://pbs.twimg.com/profile_images/891076897056055296/BFeNQjvx_normal.jpg" TargetMode="External" /><Relationship Id="rId309" Type="http://schemas.openxmlformats.org/officeDocument/2006/relationships/hyperlink" Target="http://pbs.twimg.com/profile_images/1048992390709751808/xajZUqs9_normal.jpg" TargetMode="External" /><Relationship Id="rId310" Type="http://schemas.openxmlformats.org/officeDocument/2006/relationships/hyperlink" Target="http://pbs.twimg.com/profile_images/2515594654/k8q03i2ocglcmsn3bdfz_normal.jpeg" TargetMode="External" /><Relationship Id="rId311" Type="http://schemas.openxmlformats.org/officeDocument/2006/relationships/hyperlink" Target="http://pbs.twimg.com/profile_images/1054182107319320577/Rz7_EMV5_normal.jpg" TargetMode="External" /><Relationship Id="rId312" Type="http://schemas.openxmlformats.org/officeDocument/2006/relationships/hyperlink" Target="http://pbs.twimg.com/profile_images/1012020793348198401/ohNwCtH9_normal.jpg" TargetMode="External" /><Relationship Id="rId313" Type="http://schemas.openxmlformats.org/officeDocument/2006/relationships/hyperlink" Target="http://pbs.twimg.com/profile_images/1084723899323936768/ePgK79ny_normal.jpg" TargetMode="External" /><Relationship Id="rId314" Type="http://schemas.openxmlformats.org/officeDocument/2006/relationships/hyperlink" Target="http://pbs.twimg.com/profile_images/717234075312984065/05dyp0O-_normal.jpg" TargetMode="External" /><Relationship Id="rId315" Type="http://schemas.openxmlformats.org/officeDocument/2006/relationships/hyperlink" Target="http://pbs.twimg.com/profile_images/821474305833914372/3m-aiORS_normal.jpg" TargetMode="External" /><Relationship Id="rId316" Type="http://schemas.openxmlformats.org/officeDocument/2006/relationships/hyperlink" Target="http://pbs.twimg.com/profile_images/1063948591637639170/jGT0pILR_normal.jpg" TargetMode="External" /><Relationship Id="rId317" Type="http://schemas.openxmlformats.org/officeDocument/2006/relationships/hyperlink" Target="http://pbs.twimg.com/profile_images/914602500757504001/JO4Dko0N_normal.jpg" TargetMode="External" /><Relationship Id="rId318" Type="http://schemas.openxmlformats.org/officeDocument/2006/relationships/hyperlink" Target="http://pbs.twimg.com/profile_images/1058393739184398336/1W-J23Dw_normal.jpg" TargetMode="External" /><Relationship Id="rId319" Type="http://schemas.openxmlformats.org/officeDocument/2006/relationships/hyperlink" Target="http://pbs.twimg.com/profile_images/918150593952153601/Htlmzghr_normal.jpg" TargetMode="External" /><Relationship Id="rId320" Type="http://schemas.openxmlformats.org/officeDocument/2006/relationships/hyperlink" Target="http://pbs.twimg.com/profile_images/978602630187442176/aGw6UdZs_normal.jpg" TargetMode="External" /><Relationship Id="rId321" Type="http://schemas.openxmlformats.org/officeDocument/2006/relationships/hyperlink" Target="http://pbs.twimg.com/profile_images/1043205431340892160/uvDP6wTZ_normal.jpg" TargetMode="External" /><Relationship Id="rId322" Type="http://schemas.openxmlformats.org/officeDocument/2006/relationships/hyperlink" Target="http://pbs.twimg.com/profile_images/1049528507917692928/17wiSbqp_normal.jpg" TargetMode="External" /><Relationship Id="rId323" Type="http://schemas.openxmlformats.org/officeDocument/2006/relationships/hyperlink" Target="http://pbs.twimg.com/profile_images/1015616258463576064/mIa2w_kb_normal.jpg" TargetMode="External" /><Relationship Id="rId324" Type="http://schemas.openxmlformats.org/officeDocument/2006/relationships/hyperlink" Target="http://pbs.twimg.com/profile_images/1071984842642845696/BLviwk4Z_normal.jpg" TargetMode="External" /><Relationship Id="rId325" Type="http://schemas.openxmlformats.org/officeDocument/2006/relationships/hyperlink" Target="http://pbs.twimg.com/profile_images/1027578186492567553/yL0PHn92_normal.jpg" TargetMode="External" /><Relationship Id="rId326" Type="http://schemas.openxmlformats.org/officeDocument/2006/relationships/hyperlink" Target="http://pbs.twimg.com/profile_images/1084344476200517633/gDMQn2Qh_normal.jpg" TargetMode="External" /><Relationship Id="rId327" Type="http://schemas.openxmlformats.org/officeDocument/2006/relationships/hyperlink" Target="http://pbs.twimg.com/profile_images/1084345765223264256/Y2SbAcx7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pbs.twimg.com/profile_images/2731910279/ad9242151b257edbc8ab53910d4c0dab_normal.png" TargetMode="External" /><Relationship Id="rId330" Type="http://schemas.openxmlformats.org/officeDocument/2006/relationships/hyperlink" Target="http://pbs.twimg.com/profile_images/1040969524722360320/O2KG8Dj1_normal.jpg" TargetMode="External" /><Relationship Id="rId331" Type="http://schemas.openxmlformats.org/officeDocument/2006/relationships/hyperlink" Target="http://pbs.twimg.com/profile_images/1078120920240218113/yaRMMiJP_normal.jpg" TargetMode="External" /><Relationship Id="rId332" Type="http://schemas.openxmlformats.org/officeDocument/2006/relationships/hyperlink" Target="http://pbs.twimg.com/profile_images/928626449900118018/n0OlAgZl_normal.jpg" TargetMode="External" /><Relationship Id="rId333" Type="http://schemas.openxmlformats.org/officeDocument/2006/relationships/hyperlink" Target="http://pbs.twimg.com/profile_images/1084397116380704768/Uo6WnCyM_normal.jpg" TargetMode="External" /><Relationship Id="rId334" Type="http://schemas.openxmlformats.org/officeDocument/2006/relationships/hyperlink" Target="http://pbs.twimg.com/profile_images/839826167179935744/mgDk5Q11_normal.jpg" TargetMode="External" /><Relationship Id="rId335" Type="http://schemas.openxmlformats.org/officeDocument/2006/relationships/hyperlink" Target="http://pbs.twimg.com/profile_images/1011714549639024640/Ow9GnB6s_normal.jpg" TargetMode="External" /><Relationship Id="rId336" Type="http://schemas.openxmlformats.org/officeDocument/2006/relationships/hyperlink" Target="http://pbs.twimg.com/profile_images/1045366208860631040/-GWjLxrI_normal.jpg" TargetMode="External" /><Relationship Id="rId337" Type="http://schemas.openxmlformats.org/officeDocument/2006/relationships/hyperlink" Target="http://pbs.twimg.com/profile_images/961780644564025344/vPKIGOKA_normal.jpg" TargetMode="External" /><Relationship Id="rId338" Type="http://schemas.openxmlformats.org/officeDocument/2006/relationships/hyperlink" Target="http://pbs.twimg.com/profile_images/728375009949814784/wT-49U6F_normal.jpg" TargetMode="External" /><Relationship Id="rId339" Type="http://schemas.openxmlformats.org/officeDocument/2006/relationships/hyperlink" Target="http://pbs.twimg.com/profile_images/1083379027/TrendsMap-Logo-_Dark___1__normal.png" TargetMode="External" /><Relationship Id="rId340" Type="http://schemas.openxmlformats.org/officeDocument/2006/relationships/hyperlink" Target="http://pbs.twimg.com/profile_images/1000865004004851712/-bPa5pKJ_normal.jpg" TargetMode="External" /><Relationship Id="rId341" Type="http://schemas.openxmlformats.org/officeDocument/2006/relationships/hyperlink" Target="http://pbs.twimg.com/profile_images/1058061180827287553/VqPH9JGs_normal.jpg" TargetMode="External" /><Relationship Id="rId342" Type="http://schemas.openxmlformats.org/officeDocument/2006/relationships/hyperlink" Target="http://pbs.twimg.com/profile_images/999725784234246144/nzStXlzz_normal.jpg" TargetMode="External" /><Relationship Id="rId343" Type="http://schemas.openxmlformats.org/officeDocument/2006/relationships/hyperlink" Target="http://pbs.twimg.com/profile_images/1048757753530003457/XQ_evybh_normal.jpg" TargetMode="External" /><Relationship Id="rId344" Type="http://schemas.openxmlformats.org/officeDocument/2006/relationships/hyperlink" Target="http://pbs.twimg.com/profile_images/671853924802912256/SjK-_O9w_normal.png" TargetMode="External" /><Relationship Id="rId345" Type="http://schemas.openxmlformats.org/officeDocument/2006/relationships/hyperlink" Target="http://pbs.twimg.com/profile_images/1084871092106190848/zhlVNOPK_normal.jpg" TargetMode="External" /><Relationship Id="rId346" Type="http://schemas.openxmlformats.org/officeDocument/2006/relationships/hyperlink" Target="http://pbs.twimg.com/profile_images/1070588861728735232/IF6RB9H0_normal.jpg" TargetMode="External" /><Relationship Id="rId347" Type="http://schemas.openxmlformats.org/officeDocument/2006/relationships/hyperlink" Target="http://pbs.twimg.com/profile_images/1017854910048526338/7GvpDhjd_normal.jpg" TargetMode="External" /><Relationship Id="rId348" Type="http://schemas.openxmlformats.org/officeDocument/2006/relationships/hyperlink" Target="http://pbs.twimg.com/profile_images/1082700532953767936/FaPcMMlQ_normal.jpg" TargetMode="External" /><Relationship Id="rId349" Type="http://schemas.openxmlformats.org/officeDocument/2006/relationships/hyperlink" Target="http://pbs.twimg.com/profile_images/869214714143809536/Fy8fI_7m_normal.jpg" TargetMode="External" /><Relationship Id="rId350" Type="http://schemas.openxmlformats.org/officeDocument/2006/relationships/hyperlink" Target="http://pbs.twimg.com/profile_images/428428643832848384/P6tJlXj9_normal.jpeg" TargetMode="External" /><Relationship Id="rId351" Type="http://schemas.openxmlformats.org/officeDocument/2006/relationships/hyperlink" Target="http://pbs.twimg.com/profile_images/938282722836938752/-G_58NzT_normal.jpg" TargetMode="External" /><Relationship Id="rId352" Type="http://schemas.openxmlformats.org/officeDocument/2006/relationships/hyperlink" Target="http://pbs.twimg.com/profile_images/919821052993183744/dd2IqjOf_normal.jpg" TargetMode="External" /><Relationship Id="rId353" Type="http://schemas.openxmlformats.org/officeDocument/2006/relationships/hyperlink" Target="http://pbs.twimg.com/profile_images/1066251550937374720/ISlC5rC__normal.jpg" TargetMode="External" /><Relationship Id="rId354" Type="http://schemas.openxmlformats.org/officeDocument/2006/relationships/hyperlink" Target="http://pbs.twimg.com/profile_images/1051182850215698434/7FnqTeZM_normal.jpg" TargetMode="External" /><Relationship Id="rId355" Type="http://schemas.openxmlformats.org/officeDocument/2006/relationships/hyperlink" Target="http://pbs.twimg.com/profile_images/947905107605143552/8f0P4bbS_normal.jpg" TargetMode="External" /><Relationship Id="rId356" Type="http://schemas.openxmlformats.org/officeDocument/2006/relationships/hyperlink" Target="http://pbs.twimg.com/profile_images/1073632923855671296/p0E9ueoN_normal.jpg" TargetMode="External" /><Relationship Id="rId357" Type="http://schemas.openxmlformats.org/officeDocument/2006/relationships/hyperlink" Target="http://pbs.twimg.com/profile_images/542377992454811648/eLJ6uGbW_normal.jpeg" TargetMode="External" /><Relationship Id="rId358" Type="http://schemas.openxmlformats.org/officeDocument/2006/relationships/hyperlink" Target="http://pbs.twimg.com/profile_images/1074517033327312896/JiSEbj8r_normal.jpg" TargetMode="External" /><Relationship Id="rId359" Type="http://schemas.openxmlformats.org/officeDocument/2006/relationships/hyperlink" Target="http://pbs.twimg.com/profile_images/845103915934765056/9ptCrSXR_normal.jpg" TargetMode="External" /><Relationship Id="rId360" Type="http://schemas.openxmlformats.org/officeDocument/2006/relationships/hyperlink" Target="http://pbs.twimg.com/profile_images/1083562706093756417/QbASGZ5f_normal.jpg" TargetMode="External" /><Relationship Id="rId361" Type="http://schemas.openxmlformats.org/officeDocument/2006/relationships/hyperlink" Target="http://pbs.twimg.com/profile_images/1049557878044946432/JXmo82HR_normal.jpg" TargetMode="External" /><Relationship Id="rId362" Type="http://schemas.openxmlformats.org/officeDocument/2006/relationships/hyperlink" Target="http://pbs.twimg.com/profile_images/1053014235993792513/xvLDfpEt_normal.jpg" TargetMode="External" /><Relationship Id="rId363" Type="http://schemas.openxmlformats.org/officeDocument/2006/relationships/hyperlink" Target="http://pbs.twimg.com/profile_images/992779670759313408/lhX0vObr_normal.jpg" TargetMode="External" /><Relationship Id="rId364" Type="http://schemas.openxmlformats.org/officeDocument/2006/relationships/hyperlink" Target="http://pbs.twimg.com/profile_images/832740130167234560/GEROALkF_normal.jpg" TargetMode="External" /><Relationship Id="rId365" Type="http://schemas.openxmlformats.org/officeDocument/2006/relationships/hyperlink" Target="http://pbs.twimg.com/profile_images/1046611769735634944/lImp8TNY_normal.jpg" TargetMode="External" /><Relationship Id="rId366" Type="http://schemas.openxmlformats.org/officeDocument/2006/relationships/hyperlink" Target="http://pbs.twimg.com/profile_images/965982375837511680/Mcqz9P4L_normal.jpg" TargetMode="External" /><Relationship Id="rId367" Type="http://schemas.openxmlformats.org/officeDocument/2006/relationships/hyperlink" Target="http://pbs.twimg.com/profile_images/823946245395755009/C4xemyCI_normal.jpg" TargetMode="External" /><Relationship Id="rId368" Type="http://schemas.openxmlformats.org/officeDocument/2006/relationships/hyperlink" Target="http://pbs.twimg.com/profile_images/1084708140254404608/sK20ok0K_normal.jpg" TargetMode="External" /><Relationship Id="rId369" Type="http://schemas.openxmlformats.org/officeDocument/2006/relationships/hyperlink" Target="http://pbs.twimg.com/profile_images/1066576457894379521/DOTPX8PY_normal.jpg" TargetMode="External" /><Relationship Id="rId370" Type="http://schemas.openxmlformats.org/officeDocument/2006/relationships/hyperlink" Target="http://pbs.twimg.com/profile_images/1084513458492764162/Hfhx784h_normal.jpg" TargetMode="External" /><Relationship Id="rId371" Type="http://schemas.openxmlformats.org/officeDocument/2006/relationships/hyperlink" Target="http://pbs.twimg.com/profile_images/1017823156545912832/M2uH1b2d_normal.jpg" TargetMode="External" /><Relationship Id="rId372" Type="http://schemas.openxmlformats.org/officeDocument/2006/relationships/hyperlink" Target="http://pbs.twimg.com/profile_images/1079342002674651136/gKniC5VP_normal.jpg" TargetMode="External" /><Relationship Id="rId373" Type="http://schemas.openxmlformats.org/officeDocument/2006/relationships/hyperlink" Target="http://pbs.twimg.com/profile_images/902357576/JR7__2__normal.JPG" TargetMode="External" /><Relationship Id="rId374" Type="http://schemas.openxmlformats.org/officeDocument/2006/relationships/hyperlink" Target="http://pbs.twimg.com/profile_images/847206990594035713/K-ZCVhbU_normal.jpg" TargetMode="External" /><Relationship Id="rId375" Type="http://schemas.openxmlformats.org/officeDocument/2006/relationships/hyperlink" Target="http://pbs.twimg.com/profile_images/1069598019845320704/Xsz44BLO_normal.jpg" TargetMode="External" /><Relationship Id="rId376" Type="http://schemas.openxmlformats.org/officeDocument/2006/relationships/hyperlink" Target="http://pbs.twimg.com/profile_images/1053787049877225473/46cwBaGr_normal.jpg" TargetMode="External" /><Relationship Id="rId377" Type="http://schemas.openxmlformats.org/officeDocument/2006/relationships/hyperlink" Target="http://pbs.twimg.com/profile_images/771421378541080576/q86WWBT3_normal.jpg" TargetMode="External" /><Relationship Id="rId378" Type="http://schemas.openxmlformats.org/officeDocument/2006/relationships/hyperlink" Target="http://pbs.twimg.com/profile_images/1080004852124508160/QqStB0qf_normal.jpg" TargetMode="External" /><Relationship Id="rId379" Type="http://schemas.openxmlformats.org/officeDocument/2006/relationships/hyperlink" Target="http://pbs.twimg.com/profile_images/1047743951283748866/CeeEIqCf_normal.jpg" TargetMode="External" /><Relationship Id="rId380" Type="http://schemas.openxmlformats.org/officeDocument/2006/relationships/hyperlink" Target="http://pbs.twimg.com/profile_images/1080240837215174657/YDplcfhT_normal.jpg" TargetMode="External" /><Relationship Id="rId381" Type="http://schemas.openxmlformats.org/officeDocument/2006/relationships/hyperlink" Target="http://pbs.twimg.com/profile_images/1027776311429718016/FFy88Di7_normal.jpg" TargetMode="External" /><Relationship Id="rId382" Type="http://schemas.openxmlformats.org/officeDocument/2006/relationships/hyperlink" Target="http://pbs.twimg.com/profile_images/995139152826978304/_KPa_-dD_normal.jpg" TargetMode="External" /><Relationship Id="rId383" Type="http://schemas.openxmlformats.org/officeDocument/2006/relationships/hyperlink" Target="http://pbs.twimg.com/profile_images/907420043046117376/gadSQjKk_normal.jpg" TargetMode="External" /><Relationship Id="rId384" Type="http://schemas.openxmlformats.org/officeDocument/2006/relationships/hyperlink" Target="http://pbs.twimg.com/profile_images/2463854806/9dtz8rpwbpajpax4npds_normal.jpeg" TargetMode="External" /><Relationship Id="rId385" Type="http://schemas.openxmlformats.org/officeDocument/2006/relationships/hyperlink" Target="http://pbs.twimg.com/profile_images/1082349429770907650/usUIeMem_normal.jpg" TargetMode="External" /><Relationship Id="rId386" Type="http://schemas.openxmlformats.org/officeDocument/2006/relationships/hyperlink" Target="http://pbs.twimg.com/profile_images/996359545428566021/El6a045C_normal.jpg" TargetMode="External" /><Relationship Id="rId387" Type="http://schemas.openxmlformats.org/officeDocument/2006/relationships/hyperlink" Target="http://pbs.twimg.com/profile_images/985887253040975875/UX-PvJPj_normal.jpg" TargetMode="External" /><Relationship Id="rId388" Type="http://schemas.openxmlformats.org/officeDocument/2006/relationships/hyperlink" Target="http://pbs.twimg.com/profile_images/820875466458415104/jqaUsXFo_normal.jpg" TargetMode="External" /><Relationship Id="rId389" Type="http://schemas.openxmlformats.org/officeDocument/2006/relationships/hyperlink" Target="http://pbs.twimg.com/profile_images/483489196024160256/C2jwnZyl_normal.jpeg" TargetMode="External" /><Relationship Id="rId390" Type="http://schemas.openxmlformats.org/officeDocument/2006/relationships/hyperlink" Target="http://pbs.twimg.com/profile_images/510476748547317760/KCavRSem_normal.png" TargetMode="External" /><Relationship Id="rId391" Type="http://schemas.openxmlformats.org/officeDocument/2006/relationships/hyperlink" Target="http://pbs.twimg.com/profile_images/1076305000928702464/B2yuvnI3_normal.jpg" TargetMode="External" /><Relationship Id="rId392" Type="http://schemas.openxmlformats.org/officeDocument/2006/relationships/hyperlink" Target="https://twitter.com/sabinenamba" TargetMode="External" /><Relationship Id="rId393" Type="http://schemas.openxmlformats.org/officeDocument/2006/relationships/hyperlink" Target="https://twitter.com/utlanow" TargetMode="External" /><Relationship Id="rId394" Type="http://schemas.openxmlformats.org/officeDocument/2006/relationships/hyperlink" Target="https://twitter.com/californialabor" TargetMode="External" /><Relationship Id="rId395" Type="http://schemas.openxmlformats.org/officeDocument/2006/relationships/hyperlink" Target="https://twitter.com/likerambo21" TargetMode="External" /><Relationship Id="rId396" Type="http://schemas.openxmlformats.org/officeDocument/2006/relationships/hyperlink" Target="https://twitter.com/godfreyland" TargetMode="External" /><Relationship Id="rId397" Type="http://schemas.openxmlformats.org/officeDocument/2006/relationships/hyperlink" Target="https://twitter.com/tialaurynn" TargetMode="External" /><Relationship Id="rId398" Type="http://schemas.openxmlformats.org/officeDocument/2006/relationships/hyperlink" Target="https://twitter.com/ginggershankar" TargetMode="External" /><Relationship Id="rId399" Type="http://schemas.openxmlformats.org/officeDocument/2006/relationships/hyperlink" Target="https://twitter.com/wesleykarl90" TargetMode="External" /><Relationship Id="rId400" Type="http://schemas.openxmlformats.org/officeDocument/2006/relationships/hyperlink" Target="https://twitter.com/demsocialists" TargetMode="External" /><Relationship Id="rId401" Type="http://schemas.openxmlformats.org/officeDocument/2006/relationships/hyperlink" Target="https://twitter.com/losangelista" TargetMode="External" /><Relationship Id="rId402" Type="http://schemas.openxmlformats.org/officeDocument/2006/relationships/hyperlink" Target="https://twitter.com/laschools" TargetMode="External" /><Relationship Id="rId403" Type="http://schemas.openxmlformats.org/officeDocument/2006/relationships/hyperlink" Target="https://twitter.com/longdrivesouth" TargetMode="External" /><Relationship Id="rId404" Type="http://schemas.openxmlformats.org/officeDocument/2006/relationships/hyperlink" Target="https://twitter.com/union_sports_" TargetMode="External" /><Relationship Id="rId405" Type="http://schemas.openxmlformats.org/officeDocument/2006/relationships/hyperlink" Target="https://twitter.com/haunteddiner" TargetMode="External" /><Relationship Id="rId406" Type="http://schemas.openxmlformats.org/officeDocument/2006/relationships/hyperlink" Target="https://twitter.com/jaimethekeeeper" TargetMode="External" /><Relationship Id="rId407" Type="http://schemas.openxmlformats.org/officeDocument/2006/relationships/hyperlink" Target="https://twitter.com/mel_ankoly" TargetMode="External" /><Relationship Id="rId408" Type="http://schemas.openxmlformats.org/officeDocument/2006/relationships/hyperlink" Target="https://twitter.com/seanastin" TargetMode="External" /><Relationship Id="rId409" Type="http://schemas.openxmlformats.org/officeDocument/2006/relationships/hyperlink" Target="https://twitter.com/notstate" TargetMode="External" /><Relationship Id="rId410" Type="http://schemas.openxmlformats.org/officeDocument/2006/relationships/hyperlink" Target="https://twitter.com/laist" TargetMode="External" /><Relationship Id="rId411" Type="http://schemas.openxmlformats.org/officeDocument/2006/relationships/hyperlink" Target="https://twitter.com/kystokes" TargetMode="External" /><Relationship Id="rId412" Type="http://schemas.openxmlformats.org/officeDocument/2006/relationships/hyperlink" Target="https://twitter.com/xina" TargetMode="External" /><Relationship Id="rId413" Type="http://schemas.openxmlformats.org/officeDocument/2006/relationships/hyperlink" Target="https://twitter.com/ct_alchemist" TargetMode="External" /><Relationship Id="rId414" Type="http://schemas.openxmlformats.org/officeDocument/2006/relationships/hyperlink" Target="https://twitter.com/nytimes" TargetMode="External" /><Relationship Id="rId415" Type="http://schemas.openxmlformats.org/officeDocument/2006/relationships/hyperlink" Target="https://twitter.com/spiritofbellamy" TargetMode="External" /><Relationship Id="rId416" Type="http://schemas.openxmlformats.org/officeDocument/2006/relationships/hyperlink" Target="https://twitter.com/ledeee_" TargetMode="External" /><Relationship Id="rId417" Type="http://schemas.openxmlformats.org/officeDocument/2006/relationships/hyperlink" Target="https://twitter.com/dnana_c" TargetMode="External" /><Relationship Id="rId418" Type="http://schemas.openxmlformats.org/officeDocument/2006/relationships/hyperlink" Target="https://twitter.com/29708keko" TargetMode="External" /><Relationship Id="rId419" Type="http://schemas.openxmlformats.org/officeDocument/2006/relationships/hyperlink" Target="https://twitter.com/mtendstotravel" TargetMode="External" /><Relationship Id="rId420" Type="http://schemas.openxmlformats.org/officeDocument/2006/relationships/hyperlink" Target="https://twitter.com/skinnny_pete" TargetMode="External" /><Relationship Id="rId421" Type="http://schemas.openxmlformats.org/officeDocument/2006/relationships/hyperlink" Target="https://twitter.com/yamphoto" TargetMode="External" /><Relationship Id="rId422" Type="http://schemas.openxmlformats.org/officeDocument/2006/relationships/hyperlink" Target="https://twitter.com/tweetrain007" TargetMode="External" /><Relationship Id="rId423" Type="http://schemas.openxmlformats.org/officeDocument/2006/relationships/hyperlink" Target="https://twitter.com/eclecticbrotha" TargetMode="External" /><Relationship Id="rId424" Type="http://schemas.openxmlformats.org/officeDocument/2006/relationships/hyperlink" Target="https://twitter.com/latinawonk" TargetMode="External" /><Relationship Id="rId425" Type="http://schemas.openxmlformats.org/officeDocument/2006/relationships/hyperlink" Target="https://twitter.com/villavlcek" TargetMode="External" /><Relationship Id="rId426" Type="http://schemas.openxmlformats.org/officeDocument/2006/relationships/hyperlink" Target="https://twitter.com/jacquesderosena" TargetMode="External" /><Relationship Id="rId427" Type="http://schemas.openxmlformats.org/officeDocument/2006/relationships/hyperlink" Target="https://twitter.com/rachelmumma1" TargetMode="External" /><Relationship Id="rId428" Type="http://schemas.openxmlformats.org/officeDocument/2006/relationships/hyperlink" Target="https://twitter.com/kerryloring" TargetMode="External" /><Relationship Id="rId429" Type="http://schemas.openxmlformats.org/officeDocument/2006/relationships/hyperlink" Target="https://twitter.com/genesisyvettee" TargetMode="External" /><Relationship Id="rId430" Type="http://schemas.openxmlformats.org/officeDocument/2006/relationships/hyperlink" Target="https://twitter.com/ajplus" TargetMode="External" /><Relationship Id="rId431" Type="http://schemas.openxmlformats.org/officeDocument/2006/relationships/hyperlink" Target="https://twitter.com/turis_20" TargetMode="External" /><Relationship Id="rId432" Type="http://schemas.openxmlformats.org/officeDocument/2006/relationships/hyperlink" Target="https://twitter.com/carodmoon" TargetMode="External" /><Relationship Id="rId433" Type="http://schemas.openxmlformats.org/officeDocument/2006/relationships/hyperlink" Target="https://twitter.com/usatwopointo" TargetMode="External" /><Relationship Id="rId434" Type="http://schemas.openxmlformats.org/officeDocument/2006/relationships/hyperlink" Target="https://twitter.com/theactualtodd" TargetMode="External" /><Relationship Id="rId435" Type="http://schemas.openxmlformats.org/officeDocument/2006/relationships/hyperlink" Target="https://twitter.com/rdsathene" TargetMode="External" /><Relationship Id="rId436" Type="http://schemas.openxmlformats.org/officeDocument/2006/relationships/hyperlink" Target="https://twitter.com/michaeljaiwhite" TargetMode="External" /><Relationship Id="rId437" Type="http://schemas.openxmlformats.org/officeDocument/2006/relationships/hyperlink" Target="https://twitter.com/935kday" TargetMode="External" /><Relationship Id="rId438" Type="http://schemas.openxmlformats.org/officeDocument/2006/relationships/hyperlink" Target="https://twitter.com/penut112" TargetMode="External" /><Relationship Id="rId439" Type="http://schemas.openxmlformats.org/officeDocument/2006/relationships/hyperlink" Target="https://twitter.com/latimes" TargetMode="External" /><Relationship Id="rId440" Type="http://schemas.openxmlformats.org/officeDocument/2006/relationships/hyperlink" Target="https://twitter.com/jasminnlomelii" TargetMode="External" /><Relationship Id="rId441" Type="http://schemas.openxmlformats.org/officeDocument/2006/relationships/hyperlink" Target="https://twitter.com/netadvisor" TargetMode="External" /><Relationship Id="rId442" Type="http://schemas.openxmlformats.org/officeDocument/2006/relationships/hyperlink" Target="https://twitter.com/kimoraaa____" TargetMode="External" /><Relationship Id="rId443" Type="http://schemas.openxmlformats.org/officeDocument/2006/relationships/hyperlink" Target="https://twitter.com/lacityboy" TargetMode="External" /><Relationship Id="rId444" Type="http://schemas.openxmlformats.org/officeDocument/2006/relationships/hyperlink" Target="https://twitter.com/mdrgnstephanie" TargetMode="External" /><Relationship Id="rId445" Type="http://schemas.openxmlformats.org/officeDocument/2006/relationships/hyperlink" Target="https://twitter.com/rustin3000" TargetMode="External" /><Relationship Id="rId446" Type="http://schemas.openxmlformats.org/officeDocument/2006/relationships/hyperlink" Target="https://twitter.com/michal65172907" TargetMode="External" /><Relationship Id="rId447" Type="http://schemas.openxmlformats.org/officeDocument/2006/relationships/hyperlink" Target="https://twitter.com/corrinawright" TargetMode="External" /><Relationship Id="rId448" Type="http://schemas.openxmlformats.org/officeDocument/2006/relationships/hyperlink" Target="https://twitter.com/erikalizette18" TargetMode="External" /><Relationship Id="rId449" Type="http://schemas.openxmlformats.org/officeDocument/2006/relationships/hyperlink" Target="https://twitter.com/lalalalindseyj" TargetMode="External" /><Relationship Id="rId450" Type="http://schemas.openxmlformats.org/officeDocument/2006/relationships/hyperlink" Target="https://twitter.com/mjademurphy" TargetMode="External" /><Relationship Id="rId451" Type="http://schemas.openxmlformats.org/officeDocument/2006/relationships/hyperlink" Target="https://twitter.com/m_memeh" TargetMode="External" /><Relationship Id="rId452" Type="http://schemas.openxmlformats.org/officeDocument/2006/relationships/hyperlink" Target="https://twitter.com/teenvogue" TargetMode="External" /><Relationship Id="rId453" Type="http://schemas.openxmlformats.org/officeDocument/2006/relationships/hyperlink" Target="https://twitter.com/ltbaby143" TargetMode="External" /><Relationship Id="rId454" Type="http://schemas.openxmlformats.org/officeDocument/2006/relationships/hyperlink" Target="https://twitter.com/skolsister2017" TargetMode="External" /><Relationship Id="rId455" Type="http://schemas.openxmlformats.org/officeDocument/2006/relationships/hyperlink" Target="https://twitter.com/sassymamainla" TargetMode="External" /><Relationship Id="rId456" Type="http://schemas.openxmlformats.org/officeDocument/2006/relationships/hyperlink" Target="https://twitter.com/awolfeful" TargetMode="External" /><Relationship Id="rId457" Type="http://schemas.openxmlformats.org/officeDocument/2006/relationships/hyperlink" Target="https://twitter.com/trendsportland" TargetMode="External" /><Relationship Id="rId458" Type="http://schemas.openxmlformats.org/officeDocument/2006/relationships/hyperlink" Target="https://twitter.com/liljuan_69" TargetMode="External" /><Relationship Id="rId459" Type="http://schemas.openxmlformats.org/officeDocument/2006/relationships/hyperlink" Target="https://twitter.com/brandon_getz" TargetMode="External" /><Relationship Id="rId460" Type="http://schemas.openxmlformats.org/officeDocument/2006/relationships/hyperlink" Target="https://twitter.com/brwnskin_ldy" TargetMode="External" /><Relationship Id="rId461" Type="http://schemas.openxmlformats.org/officeDocument/2006/relationships/hyperlink" Target="https://twitter.com/mintamenapie" TargetMode="External" /><Relationship Id="rId462" Type="http://schemas.openxmlformats.org/officeDocument/2006/relationships/hyperlink" Target="https://twitter.com/victoriaaveyard" TargetMode="External" /><Relationship Id="rId463" Type="http://schemas.openxmlformats.org/officeDocument/2006/relationships/hyperlink" Target="https://twitter.com/lsirikul" TargetMode="External" /><Relationship Id="rId464" Type="http://schemas.openxmlformats.org/officeDocument/2006/relationships/hyperlink" Target="https://twitter.com/heyimmarkus" TargetMode="External" /><Relationship Id="rId465" Type="http://schemas.openxmlformats.org/officeDocument/2006/relationships/hyperlink" Target="https://twitter.com/nhmla" TargetMode="External" /><Relationship Id="rId466" Type="http://schemas.openxmlformats.org/officeDocument/2006/relationships/hyperlink" Target="https://twitter.com/lazoo" TargetMode="External" /><Relationship Id="rId467" Type="http://schemas.openxmlformats.org/officeDocument/2006/relationships/hyperlink" Target="https://twitter.com/abc7" TargetMode="External" /><Relationship Id="rId468" Type="http://schemas.openxmlformats.org/officeDocument/2006/relationships/hyperlink" Target="https://twitter.com/annswin" TargetMode="External" /><Relationship Id="rId469" Type="http://schemas.openxmlformats.org/officeDocument/2006/relationships/hyperlink" Target="https://twitter.com/lishh87" TargetMode="External" /><Relationship Id="rId470" Type="http://schemas.openxmlformats.org/officeDocument/2006/relationships/hyperlink" Target="https://twitter.com/alt_leftalabama" TargetMode="External" /><Relationship Id="rId471" Type="http://schemas.openxmlformats.org/officeDocument/2006/relationships/hyperlink" Target="https://twitter.com/kimberly__bb" TargetMode="External" /><Relationship Id="rId472" Type="http://schemas.openxmlformats.org/officeDocument/2006/relationships/hyperlink" Target="https://twitter.com/rodneyejacksonj" TargetMode="External" /><Relationship Id="rId473" Type="http://schemas.openxmlformats.org/officeDocument/2006/relationships/hyperlink" Target="https://twitter.com/britnidwrites" TargetMode="External" /><Relationship Id="rId474" Type="http://schemas.openxmlformats.org/officeDocument/2006/relationships/hyperlink" Target="https://twitter.com/usdew" TargetMode="External" /><Relationship Id="rId475" Type="http://schemas.openxmlformats.org/officeDocument/2006/relationships/hyperlink" Target="https://twitter.com/transparent_ca" TargetMode="External" /><Relationship Id="rId476" Type="http://schemas.openxmlformats.org/officeDocument/2006/relationships/hyperlink" Target="https://twitter.com/auhsdbond" TargetMode="External" /><Relationship Id="rId477" Type="http://schemas.openxmlformats.org/officeDocument/2006/relationships/hyperlink" Target="https://twitter.com/ryanbdixon" TargetMode="External" /><Relationship Id="rId478" Type="http://schemas.openxmlformats.org/officeDocument/2006/relationships/hyperlink" Target="https://twitter.com/valthekoala" TargetMode="External" /><Relationship Id="rId479" Type="http://schemas.openxmlformats.org/officeDocument/2006/relationships/hyperlink" Target="https://twitter.com/misanaviltz" TargetMode="External" /><Relationship Id="rId480" Type="http://schemas.openxmlformats.org/officeDocument/2006/relationships/hyperlink" Target="https://twitter.com/b_real" TargetMode="External" /><Relationship Id="rId481" Type="http://schemas.openxmlformats.org/officeDocument/2006/relationships/hyperlink" Target="https://twitter.com/cypresshill" TargetMode="External" /><Relationship Id="rId482" Type="http://schemas.openxmlformats.org/officeDocument/2006/relationships/hyperlink" Target="https://twitter.com/xdaexmaurx" TargetMode="External" /><Relationship Id="rId483" Type="http://schemas.openxmlformats.org/officeDocument/2006/relationships/hyperlink" Target="https://twitter.com/analisa_swan" TargetMode="External" /><Relationship Id="rId484" Type="http://schemas.openxmlformats.org/officeDocument/2006/relationships/hyperlink" Target="https://twitter.com/frenchcori" TargetMode="External" /><Relationship Id="rId485" Type="http://schemas.openxmlformats.org/officeDocument/2006/relationships/hyperlink" Target="https://twitter.com/gary_coronado" TargetMode="External" /><Relationship Id="rId486" Type="http://schemas.openxmlformats.org/officeDocument/2006/relationships/hyperlink" Target="https://twitter.com/realimrickjame1" TargetMode="External" /><Relationship Id="rId487" Type="http://schemas.openxmlformats.org/officeDocument/2006/relationships/hyperlink" Target="https://twitter.com/dubroxx" TargetMode="External" /><Relationship Id="rId488" Type="http://schemas.openxmlformats.org/officeDocument/2006/relationships/hyperlink" Target="https://twitter.com/eatbutt4christ" TargetMode="External" /><Relationship Id="rId489" Type="http://schemas.openxmlformats.org/officeDocument/2006/relationships/hyperlink" Target="https://twitter.com/cmonstah" TargetMode="External" /><Relationship Id="rId490" Type="http://schemas.openxmlformats.org/officeDocument/2006/relationships/hyperlink" Target="https://twitter.com/juullaayy16" TargetMode="External" /><Relationship Id="rId491" Type="http://schemas.openxmlformats.org/officeDocument/2006/relationships/hyperlink" Target="https://twitter.com/sklarbrothers" TargetMode="External" /><Relationship Id="rId492" Type="http://schemas.openxmlformats.org/officeDocument/2006/relationships/hyperlink" Target="https://twitter.com/mattob34" TargetMode="External" /><Relationship Id="rId493" Type="http://schemas.openxmlformats.org/officeDocument/2006/relationships/hyperlink" Target="https://twitter.com/mdkvdencevaplar" TargetMode="External" /><Relationship Id="rId494" Type="http://schemas.openxmlformats.org/officeDocument/2006/relationships/hyperlink" Target="https://twitter.com/belinayyildiz13" TargetMode="External" /><Relationship Id="rId495" Type="http://schemas.openxmlformats.org/officeDocument/2006/relationships/hyperlink" Target="https://twitter.com/mellemusic" TargetMode="External" /><Relationship Id="rId496" Type="http://schemas.openxmlformats.org/officeDocument/2006/relationships/hyperlink" Target="https://twitter.com/mamajojo" TargetMode="External" /><Relationship Id="rId497" Type="http://schemas.openxmlformats.org/officeDocument/2006/relationships/hyperlink" Target="https://twitter.com/luamarilyn" TargetMode="External" /><Relationship Id="rId498" Type="http://schemas.openxmlformats.org/officeDocument/2006/relationships/hyperlink" Target="https://twitter.com/kazweida" TargetMode="External" /><Relationship Id="rId499" Type="http://schemas.openxmlformats.org/officeDocument/2006/relationships/hyperlink" Target="https://twitter.com/samantha_clause" TargetMode="External" /><Relationship Id="rId500" Type="http://schemas.openxmlformats.org/officeDocument/2006/relationships/hyperlink" Target="https://twitter.com/sritoper" TargetMode="External" /><Relationship Id="rId501" Type="http://schemas.openxmlformats.org/officeDocument/2006/relationships/hyperlink" Target="https://twitter.com/florinarodov" TargetMode="External" /><Relationship Id="rId502" Type="http://schemas.openxmlformats.org/officeDocument/2006/relationships/hyperlink" Target="https://twitter.com/jeffvaughn" TargetMode="External" /><Relationship Id="rId503" Type="http://schemas.openxmlformats.org/officeDocument/2006/relationships/hyperlink" Target="https://twitter.com/realisticdemoc1" TargetMode="External" /><Relationship Id="rId504" Type="http://schemas.openxmlformats.org/officeDocument/2006/relationships/hyperlink" Target="https://twitter.com/logo_pearl" TargetMode="External" /><Relationship Id="rId505" Type="http://schemas.openxmlformats.org/officeDocument/2006/relationships/hyperlink" Target="https://twitter.com/saulgood13" TargetMode="External" /><Relationship Id="rId506" Type="http://schemas.openxmlformats.org/officeDocument/2006/relationships/hyperlink" Target="https://twitter.com/mprays03" TargetMode="External" /><Relationship Id="rId507" Type="http://schemas.openxmlformats.org/officeDocument/2006/relationships/hyperlink" Target="https://twitter.com/theamynicholson" TargetMode="External" /><Relationship Id="rId508" Type="http://schemas.openxmlformats.org/officeDocument/2006/relationships/hyperlink" Target="https://twitter.com/morgandawn6" TargetMode="External" /><Relationship Id="rId509" Type="http://schemas.openxmlformats.org/officeDocument/2006/relationships/hyperlink" Target="https://twitter.com/jedimunoz_" TargetMode="External" /><Relationship Id="rId510" Type="http://schemas.openxmlformats.org/officeDocument/2006/relationships/comments" Target="../comments2.xml" /><Relationship Id="rId511" Type="http://schemas.openxmlformats.org/officeDocument/2006/relationships/vmlDrawing" Target="../drawings/vmlDrawing2.vml" /><Relationship Id="rId512" Type="http://schemas.openxmlformats.org/officeDocument/2006/relationships/table" Target="../tables/table2.xml" /><Relationship Id="rId513" Type="http://schemas.openxmlformats.org/officeDocument/2006/relationships/drawing" Target="../drawings/drawing1.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kchrystler/status/1084807533829664768" TargetMode="External" /><Relationship Id="rId2" Type="http://schemas.openxmlformats.org/officeDocument/2006/relationships/hyperlink" Target="https://twitter.com/PortlandDSA/status/1084857880690315264" TargetMode="External" /><Relationship Id="rId3" Type="http://schemas.openxmlformats.org/officeDocument/2006/relationships/hyperlink" Target="https://www.teenvogue.com/story/education-workers-on-campuses-demanding-better-labor-conditions?mbid=social_twitter&amp;utm_social-type=owned&amp;utm_medium=social&amp;utm_source=twitter&amp;utm_brand=tv" TargetMode="External" /><Relationship Id="rId4" Type="http://schemas.openxmlformats.org/officeDocument/2006/relationships/hyperlink" Target="https://laist.com/2019/01/14/lausd_teachers_go_on_strike_today.php" TargetMode="External" /><Relationship Id="rId5" Type="http://schemas.openxmlformats.org/officeDocument/2006/relationships/hyperlink" Target="https://www.facebook.com/sean.astin.77/videos/10215996731105478/" TargetMode="External" /><Relationship Id="rId6" Type="http://schemas.openxmlformats.org/officeDocument/2006/relationships/hyperlink" Target="https://www.fiverr.com/s2/e997905160" TargetMode="External" /><Relationship Id="rId7" Type="http://schemas.openxmlformats.org/officeDocument/2006/relationships/hyperlink" Target="https://transparentcalifornia.com/salaries/all/2017/school-districts/" TargetMode="External" /><Relationship Id="rId8" Type="http://schemas.openxmlformats.org/officeDocument/2006/relationships/hyperlink" Target="https://twitter.com/GerrickKennedy/status/1084852080928411650" TargetMode="External" /><Relationship Id="rId9" Type="http://schemas.openxmlformats.org/officeDocument/2006/relationships/hyperlink" Target="https://abc7.com/education/lausd-teacher-strike-guide-for-parents/5016621/" TargetMode="External" /><Relationship Id="rId10" Type="http://schemas.openxmlformats.org/officeDocument/2006/relationships/hyperlink" Target="https://twitter.com/sammmnic/status/1084863126334394368" TargetMode="External" /><Relationship Id="rId11" Type="http://schemas.openxmlformats.org/officeDocument/2006/relationships/hyperlink" Target="https://laist.com/2019/01/14/lausd_teachers_go_on_strike_today.php" TargetMode="External" /><Relationship Id="rId12" Type="http://schemas.openxmlformats.org/officeDocument/2006/relationships/hyperlink" Target="https://twitter.com/TwitterMoments/status/1084862996441120768" TargetMode="External" /><Relationship Id="rId13" Type="http://schemas.openxmlformats.org/officeDocument/2006/relationships/hyperlink" Target="https://www.trendsmap.com/local/us/portland?utm_source=twitter&amp;utm_medium=social&amp;utm_campaign=al&amp;utm_term=h##lausdstrike" TargetMode="External" /><Relationship Id="rId14" Type="http://schemas.openxmlformats.org/officeDocument/2006/relationships/hyperlink" Target="https://twitter.com/nkjemisin/status/1084886344134987776" TargetMode="External" /><Relationship Id="rId15" Type="http://schemas.openxmlformats.org/officeDocument/2006/relationships/hyperlink" Target="https://twitter.com/sammmnic/status/1084863126334394368" TargetMode="External" /><Relationship Id="rId16" Type="http://schemas.openxmlformats.org/officeDocument/2006/relationships/hyperlink" Target="https://www.fiverr.com/s2/e997905160" TargetMode="External" /><Relationship Id="rId17" Type="http://schemas.openxmlformats.org/officeDocument/2006/relationships/hyperlink" Target="https://twitter.com/PortlandDSA/status/1084857880690315264" TargetMode="External" /><Relationship Id="rId18" Type="http://schemas.openxmlformats.org/officeDocument/2006/relationships/hyperlink" Target="https://twitter.com/GerrickKennedy/status/1084852080928411650" TargetMode="External" /><Relationship Id="rId19" Type="http://schemas.openxmlformats.org/officeDocument/2006/relationships/hyperlink" Target="https://twitter.com/kchrystler/status/1084807533829664768" TargetMode="External" /><Relationship Id="rId20" Type="http://schemas.openxmlformats.org/officeDocument/2006/relationships/hyperlink" Target="https://twitter.com/thehill/status/1084815672285323264" TargetMode="External" /><Relationship Id="rId21" Type="http://schemas.openxmlformats.org/officeDocument/2006/relationships/hyperlink" Target="https://www.latimes.com/local/lanow/la-me-ln-seventy-four-takes-over-school-report-20160201-story.html" TargetMode="External" /><Relationship Id="rId22" Type="http://schemas.openxmlformats.org/officeDocument/2006/relationships/hyperlink" Target="https://abc7.com/education/lausd-teacher-strike-guide-for-parents/5016621/"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1674</v>
      </c>
      <c r="BB2" s="13" t="s">
        <v>1715</v>
      </c>
      <c r="BC2" s="13" t="s">
        <v>1716</v>
      </c>
      <c r="BD2" s="118" t="s">
        <v>2487</v>
      </c>
      <c r="BE2" s="118" t="s">
        <v>2488</v>
      </c>
      <c r="BF2" s="118" t="s">
        <v>2489</v>
      </c>
      <c r="BG2" s="118" t="s">
        <v>2490</v>
      </c>
      <c r="BH2" s="118" t="s">
        <v>2491</v>
      </c>
      <c r="BI2" s="118" t="s">
        <v>2492</v>
      </c>
      <c r="BJ2" s="118" t="s">
        <v>2493</v>
      </c>
      <c r="BK2" s="118" t="s">
        <v>2494</v>
      </c>
      <c r="BL2" s="118" t="s">
        <v>2495</v>
      </c>
    </row>
    <row r="3" spans="1:64" ht="15" customHeight="1">
      <c r="A3" s="64" t="s">
        <v>212</v>
      </c>
      <c r="B3" s="64" t="s">
        <v>324</v>
      </c>
      <c r="C3" s="65" t="s">
        <v>2500</v>
      </c>
      <c r="D3" s="66">
        <v>3</v>
      </c>
      <c r="E3" s="67" t="s">
        <v>132</v>
      </c>
      <c r="F3" s="68">
        <v>32</v>
      </c>
      <c r="G3" s="65"/>
      <c r="H3" s="69"/>
      <c r="I3" s="70"/>
      <c r="J3" s="70"/>
      <c r="K3" s="34" t="s">
        <v>65</v>
      </c>
      <c r="L3" s="71">
        <v>3</v>
      </c>
      <c r="M3" s="71"/>
      <c r="N3" s="72"/>
      <c r="O3" s="78" t="s">
        <v>330</v>
      </c>
      <c r="P3" s="80">
        <v>43479.805300925924</v>
      </c>
      <c r="Q3" s="78" t="s">
        <v>332</v>
      </c>
      <c r="R3" s="78"/>
      <c r="S3" s="78"/>
      <c r="T3" s="78" t="s">
        <v>450</v>
      </c>
      <c r="U3" s="78"/>
      <c r="V3" s="83" t="s">
        <v>494</v>
      </c>
      <c r="W3" s="80">
        <v>43479.805300925924</v>
      </c>
      <c r="X3" s="83" t="s">
        <v>577</v>
      </c>
      <c r="Y3" s="78"/>
      <c r="Z3" s="78"/>
      <c r="AA3" s="84" t="s">
        <v>705</v>
      </c>
      <c r="AB3" s="78"/>
      <c r="AC3" s="78" t="b">
        <v>0</v>
      </c>
      <c r="AD3" s="78">
        <v>0</v>
      </c>
      <c r="AE3" s="84" t="s">
        <v>835</v>
      </c>
      <c r="AF3" s="78" t="b">
        <v>0</v>
      </c>
      <c r="AG3" s="78" t="s">
        <v>839</v>
      </c>
      <c r="AH3" s="78"/>
      <c r="AI3" s="84" t="s">
        <v>835</v>
      </c>
      <c r="AJ3" s="78" t="b">
        <v>0</v>
      </c>
      <c r="AK3" s="78">
        <v>16</v>
      </c>
      <c r="AL3" s="84" t="s">
        <v>754</v>
      </c>
      <c r="AM3" s="78" t="s">
        <v>848</v>
      </c>
      <c r="AN3" s="78" t="b">
        <v>0</v>
      </c>
      <c r="AO3" s="84" t="s">
        <v>754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257</v>
      </c>
      <c r="C4" s="65" t="s">
        <v>2500</v>
      </c>
      <c r="D4" s="66">
        <v>3</v>
      </c>
      <c r="E4" s="67" t="s">
        <v>132</v>
      </c>
      <c r="F4" s="68">
        <v>32</v>
      </c>
      <c r="G4" s="65"/>
      <c r="H4" s="69"/>
      <c r="I4" s="70"/>
      <c r="J4" s="70"/>
      <c r="K4" s="34" t="s">
        <v>65</v>
      </c>
      <c r="L4" s="77">
        <v>4</v>
      </c>
      <c r="M4" s="77"/>
      <c r="N4" s="72"/>
      <c r="O4" s="79" t="s">
        <v>330</v>
      </c>
      <c r="P4" s="81">
        <v>43479.805300925924</v>
      </c>
      <c r="Q4" s="79" t="s">
        <v>332</v>
      </c>
      <c r="R4" s="79"/>
      <c r="S4" s="79"/>
      <c r="T4" s="79" t="s">
        <v>450</v>
      </c>
      <c r="U4" s="79"/>
      <c r="V4" s="82" t="s">
        <v>494</v>
      </c>
      <c r="W4" s="81">
        <v>43479.805300925924</v>
      </c>
      <c r="X4" s="82" t="s">
        <v>577</v>
      </c>
      <c r="Y4" s="79"/>
      <c r="Z4" s="79"/>
      <c r="AA4" s="85" t="s">
        <v>705</v>
      </c>
      <c r="AB4" s="79"/>
      <c r="AC4" s="79" t="b">
        <v>0</v>
      </c>
      <c r="AD4" s="79">
        <v>0</v>
      </c>
      <c r="AE4" s="85" t="s">
        <v>835</v>
      </c>
      <c r="AF4" s="79" t="b">
        <v>0</v>
      </c>
      <c r="AG4" s="79" t="s">
        <v>839</v>
      </c>
      <c r="AH4" s="79"/>
      <c r="AI4" s="85" t="s">
        <v>835</v>
      </c>
      <c r="AJ4" s="79" t="b">
        <v>0</v>
      </c>
      <c r="AK4" s="79">
        <v>16</v>
      </c>
      <c r="AL4" s="85" t="s">
        <v>754</v>
      </c>
      <c r="AM4" s="79" t="s">
        <v>848</v>
      </c>
      <c r="AN4" s="79" t="b">
        <v>0</v>
      </c>
      <c r="AO4" s="85" t="s">
        <v>754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5</v>
      </c>
      <c r="BF4" s="48">
        <v>1</v>
      </c>
      <c r="BG4" s="49">
        <v>5</v>
      </c>
      <c r="BH4" s="48">
        <v>0</v>
      </c>
      <c r="BI4" s="49">
        <v>0</v>
      </c>
      <c r="BJ4" s="48">
        <v>18</v>
      </c>
      <c r="BK4" s="49">
        <v>90</v>
      </c>
      <c r="BL4" s="48">
        <v>20</v>
      </c>
    </row>
    <row r="5" spans="1:64" ht="15">
      <c r="A5" s="64" t="s">
        <v>213</v>
      </c>
      <c r="B5" s="64" t="s">
        <v>311</v>
      </c>
      <c r="C5" s="65" t="s">
        <v>2500</v>
      </c>
      <c r="D5" s="66">
        <v>3</v>
      </c>
      <c r="E5" s="67" t="s">
        <v>132</v>
      </c>
      <c r="F5" s="68">
        <v>32</v>
      </c>
      <c r="G5" s="65"/>
      <c r="H5" s="69"/>
      <c r="I5" s="70"/>
      <c r="J5" s="70"/>
      <c r="K5" s="34" t="s">
        <v>65</v>
      </c>
      <c r="L5" s="77">
        <v>5</v>
      </c>
      <c r="M5" s="77"/>
      <c r="N5" s="72"/>
      <c r="O5" s="79" t="s">
        <v>330</v>
      </c>
      <c r="P5" s="81">
        <v>43479.8053125</v>
      </c>
      <c r="Q5" s="79" t="s">
        <v>333</v>
      </c>
      <c r="R5" s="79"/>
      <c r="S5" s="79"/>
      <c r="T5" s="79" t="s">
        <v>451</v>
      </c>
      <c r="U5" s="82" t="s">
        <v>474</v>
      </c>
      <c r="V5" s="82" t="s">
        <v>474</v>
      </c>
      <c r="W5" s="81">
        <v>43479.8053125</v>
      </c>
      <c r="X5" s="82" t="s">
        <v>578</v>
      </c>
      <c r="Y5" s="79"/>
      <c r="Z5" s="79"/>
      <c r="AA5" s="85" t="s">
        <v>706</v>
      </c>
      <c r="AB5" s="79"/>
      <c r="AC5" s="79" t="b">
        <v>0</v>
      </c>
      <c r="AD5" s="79">
        <v>0</v>
      </c>
      <c r="AE5" s="85" t="s">
        <v>835</v>
      </c>
      <c r="AF5" s="79" t="b">
        <v>0</v>
      </c>
      <c r="AG5" s="79" t="s">
        <v>839</v>
      </c>
      <c r="AH5" s="79"/>
      <c r="AI5" s="85" t="s">
        <v>835</v>
      </c>
      <c r="AJ5" s="79" t="b">
        <v>0</v>
      </c>
      <c r="AK5" s="79">
        <v>37</v>
      </c>
      <c r="AL5" s="85" t="s">
        <v>819</v>
      </c>
      <c r="AM5" s="79" t="s">
        <v>849</v>
      </c>
      <c r="AN5" s="79" t="b">
        <v>0</v>
      </c>
      <c r="AO5" s="85" t="s">
        <v>819</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14</v>
      </c>
      <c r="BK5" s="49">
        <v>100</v>
      </c>
      <c r="BL5" s="48">
        <v>14</v>
      </c>
    </row>
    <row r="6" spans="1:64" ht="15">
      <c r="A6" s="64" t="s">
        <v>214</v>
      </c>
      <c r="B6" s="64" t="s">
        <v>320</v>
      </c>
      <c r="C6" s="65" t="s">
        <v>2500</v>
      </c>
      <c r="D6" s="66">
        <v>3</v>
      </c>
      <c r="E6" s="67" t="s">
        <v>132</v>
      </c>
      <c r="F6" s="68">
        <v>32</v>
      </c>
      <c r="G6" s="65"/>
      <c r="H6" s="69"/>
      <c r="I6" s="70"/>
      <c r="J6" s="70"/>
      <c r="K6" s="34" t="s">
        <v>65</v>
      </c>
      <c r="L6" s="77">
        <v>6</v>
      </c>
      <c r="M6" s="77"/>
      <c r="N6" s="72"/>
      <c r="O6" s="79" t="s">
        <v>330</v>
      </c>
      <c r="P6" s="81">
        <v>43479.80533564815</v>
      </c>
      <c r="Q6" s="79" t="s">
        <v>334</v>
      </c>
      <c r="R6" s="79"/>
      <c r="S6" s="79"/>
      <c r="T6" s="79"/>
      <c r="U6" s="79"/>
      <c r="V6" s="82" t="s">
        <v>495</v>
      </c>
      <c r="W6" s="81">
        <v>43479.80533564815</v>
      </c>
      <c r="X6" s="82" t="s">
        <v>579</v>
      </c>
      <c r="Y6" s="79"/>
      <c r="Z6" s="79"/>
      <c r="AA6" s="85" t="s">
        <v>707</v>
      </c>
      <c r="AB6" s="79"/>
      <c r="AC6" s="79" t="b">
        <v>0</v>
      </c>
      <c r="AD6" s="79">
        <v>0</v>
      </c>
      <c r="AE6" s="85" t="s">
        <v>835</v>
      </c>
      <c r="AF6" s="79" t="b">
        <v>0</v>
      </c>
      <c r="AG6" s="79" t="s">
        <v>839</v>
      </c>
      <c r="AH6" s="79"/>
      <c r="AI6" s="85" t="s">
        <v>835</v>
      </c>
      <c r="AJ6" s="79" t="b">
        <v>0</v>
      </c>
      <c r="AK6" s="79">
        <v>20</v>
      </c>
      <c r="AL6" s="85" t="s">
        <v>829</v>
      </c>
      <c r="AM6" s="79" t="s">
        <v>849</v>
      </c>
      <c r="AN6" s="79" t="b">
        <v>0</v>
      </c>
      <c r="AO6" s="85" t="s">
        <v>829</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2</v>
      </c>
      <c r="BE6" s="49">
        <v>9.090909090909092</v>
      </c>
      <c r="BF6" s="48">
        <v>0</v>
      </c>
      <c r="BG6" s="49">
        <v>0</v>
      </c>
      <c r="BH6" s="48">
        <v>0</v>
      </c>
      <c r="BI6" s="49">
        <v>0</v>
      </c>
      <c r="BJ6" s="48">
        <v>20</v>
      </c>
      <c r="BK6" s="49">
        <v>90.9090909090909</v>
      </c>
      <c r="BL6" s="48">
        <v>22</v>
      </c>
    </row>
    <row r="7" spans="1:64" ht="15">
      <c r="A7" s="64" t="s">
        <v>215</v>
      </c>
      <c r="B7" s="64" t="s">
        <v>276</v>
      </c>
      <c r="C7" s="65" t="s">
        <v>2500</v>
      </c>
      <c r="D7" s="66">
        <v>3</v>
      </c>
      <c r="E7" s="67" t="s">
        <v>132</v>
      </c>
      <c r="F7" s="68">
        <v>32</v>
      </c>
      <c r="G7" s="65"/>
      <c r="H7" s="69"/>
      <c r="I7" s="70"/>
      <c r="J7" s="70"/>
      <c r="K7" s="34" t="s">
        <v>65</v>
      </c>
      <c r="L7" s="77">
        <v>7</v>
      </c>
      <c r="M7" s="77"/>
      <c r="N7" s="72"/>
      <c r="O7" s="79" t="s">
        <v>330</v>
      </c>
      <c r="P7" s="81">
        <v>43479.805347222224</v>
      </c>
      <c r="Q7" s="79" t="s">
        <v>335</v>
      </c>
      <c r="R7" s="82" t="s">
        <v>422</v>
      </c>
      <c r="S7" s="79" t="s">
        <v>440</v>
      </c>
      <c r="T7" s="79" t="s">
        <v>451</v>
      </c>
      <c r="U7" s="79"/>
      <c r="V7" s="82" t="s">
        <v>496</v>
      </c>
      <c r="W7" s="81">
        <v>43479.805347222224</v>
      </c>
      <c r="X7" s="82" t="s">
        <v>580</v>
      </c>
      <c r="Y7" s="79"/>
      <c r="Z7" s="79"/>
      <c r="AA7" s="85" t="s">
        <v>708</v>
      </c>
      <c r="AB7" s="79"/>
      <c r="AC7" s="79" t="b">
        <v>0</v>
      </c>
      <c r="AD7" s="79">
        <v>0</v>
      </c>
      <c r="AE7" s="85" t="s">
        <v>835</v>
      </c>
      <c r="AF7" s="79" t="b">
        <v>1</v>
      </c>
      <c r="AG7" s="79" t="s">
        <v>839</v>
      </c>
      <c r="AH7" s="79"/>
      <c r="AI7" s="85" t="s">
        <v>840</v>
      </c>
      <c r="AJ7" s="79" t="b">
        <v>0</v>
      </c>
      <c r="AK7" s="79">
        <v>150</v>
      </c>
      <c r="AL7" s="85" t="s">
        <v>774</v>
      </c>
      <c r="AM7" s="79" t="s">
        <v>849</v>
      </c>
      <c r="AN7" s="79" t="b">
        <v>0</v>
      </c>
      <c r="AO7" s="85" t="s">
        <v>774</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10</v>
      </c>
      <c r="BK7" s="49">
        <v>100</v>
      </c>
      <c r="BL7" s="48">
        <v>10</v>
      </c>
    </row>
    <row r="8" spans="1:64" ht="15">
      <c r="A8" s="64" t="s">
        <v>216</v>
      </c>
      <c r="B8" s="64" t="s">
        <v>324</v>
      </c>
      <c r="C8" s="65" t="s">
        <v>2500</v>
      </c>
      <c r="D8" s="66">
        <v>3</v>
      </c>
      <c r="E8" s="67" t="s">
        <v>132</v>
      </c>
      <c r="F8" s="68">
        <v>32</v>
      </c>
      <c r="G8" s="65"/>
      <c r="H8" s="69"/>
      <c r="I8" s="70"/>
      <c r="J8" s="70"/>
      <c r="K8" s="34" t="s">
        <v>65</v>
      </c>
      <c r="L8" s="77">
        <v>8</v>
      </c>
      <c r="M8" s="77"/>
      <c r="N8" s="72"/>
      <c r="O8" s="79" t="s">
        <v>330</v>
      </c>
      <c r="P8" s="81">
        <v>43479.70311342592</v>
      </c>
      <c r="Q8" s="79" t="s">
        <v>336</v>
      </c>
      <c r="R8" s="79"/>
      <c r="S8" s="79"/>
      <c r="T8" s="79" t="s">
        <v>451</v>
      </c>
      <c r="U8" s="79"/>
      <c r="V8" s="82" t="s">
        <v>497</v>
      </c>
      <c r="W8" s="81">
        <v>43479.70311342592</v>
      </c>
      <c r="X8" s="82" t="s">
        <v>581</v>
      </c>
      <c r="Y8" s="79"/>
      <c r="Z8" s="79"/>
      <c r="AA8" s="85" t="s">
        <v>709</v>
      </c>
      <c r="AB8" s="79"/>
      <c r="AC8" s="79" t="b">
        <v>0</v>
      </c>
      <c r="AD8" s="79">
        <v>466</v>
      </c>
      <c r="AE8" s="85" t="s">
        <v>835</v>
      </c>
      <c r="AF8" s="79" t="b">
        <v>0</v>
      </c>
      <c r="AG8" s="79" t="s">
        <v>839</v>
      </c>
      <c r="AH8" s="79"/>
      <c r="AI8" s="85" t="s">
        <v>835</v>
      </c>
      <c r="AJ8" s="79" t="b">
        <v>0</v>
      </c>
      <c r="AK8" s="79">
        <v>137</v>
      </c>
      <c r="AL8" s="85" t="s">
        <v>835</v>
      </c>
      <c r="AM8" s="79" t="s">
        <v>849</v>
      </c>
      <c r="AN8" s="79" t="b">
        <v>0</v>
      </c>
      <c r="AO8" s="85" t="s">
        <v>709</v>
      </c>
      <c r="AP8" s="79" t="s">
        <v>859</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325</v>
      </c>
      <c r="C9" s="65" t="s">
        <v>2500</v>
      </c>
      <c r="D9" s="66">
        <v>3</v>
      </c>
      <c r="E9" s="67" t="s">
        <v>132</v>
      </c>
      <c r="F9" s="68">
        <v>32</v>
      </c>
      <c r="G9" s="65"/>
      <c r="H9" s="69"/>
      <c r="I9" s="70"/>
      <c r="J9" s="70"/>
      <c r="K9" s="34" t="s">
        <v>65</v>
      </c>
      <c r="L9" s="77">
        <v>9</v>
      </c>
      <c r="M9" s="77"/>
      <c r="N9" s="72"/>
      <c r="O9" s="79" t="s">
        <v>330</v>
      </c>
      <c r="P9" s="81">
        <v>43479.70311342592</v>
      </c>
      <c r="Q9" s="79" t="s">
        <v>336</v>
      </c>
      <c r="R9" s="79"/>
      <c r="S9" s="79"/>
      <c r="T9" s="79" t="s">
        <v>451</v>
      </c>
      <c r="U9" s="79"/>
      <c r="V9" s="82" t="s">
        <v>497</v>
      </c>
      <c r="W9" s="81">
        <v>43479.70311342592</v>
      </c>
      <c r="X9" s="82" t="s">
        <v>581</v>
      </c>
      <c r="Y9" s="79"/>
      <c r="Z9" s="79"/>
      <c r="AA9" s="85" t="s">
        <v>709</v>
      </c>
      <c r="AB9" s="79"/>
      <c r="AC9" s="79" t="b">
        <v>0</v>
      </c>
      <c r="AD9" s="79">
        <v>466</v>
      </c>
      <c r="AE9" s="85" t="s">
        <v>835</v>
      </c>
      <c r="AF9" s="79" t="b">
        <v>0</v>
      </c>
      <c r="AG9" s="79" t="s">
        <v>839</v>
      </c>
      <c r="AH9" s="79"/>
      <c r="AI9" s="85" t="s">
        <v>835</v>
      </c>
      <c r="AJ9" s="79" t="b">
        <v>0</v>
      </c>
      <c r="AK9" s="79">
        <v>137</v>
      </c>
      <c r="AL9" s="85" t="s">
        <v>835</v>
      </c>
      <c r="AM9" s="79" t="s">
        <v>849</v>
      </c>
      <c r="AN9" s="79" t="b">
        <v>0</v>
      </c>
      <c r="AO9" s="85" t="s">
        <v>709</v>
      </c>
      <c r="AP9" s="79" t="s">
        <v>859</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2.1739130434782608</v>
      </c>
      <c r="BF9" s="48">
        <v>1</v>
      </c>
      <c r="BG9" s="49">
        <v>2.1739130434782608</v>
      </c>
      <c r="BH9" s="48">
        <v>0</v>
      </c>
      <c r="BI9" s="49">
        <v>0</v>
      </c>
      <c r="BJ9" s="48">
        <v>44</v>
      </c>
      <c r="BK9" s="49">
        <v>95.65217391304348</v>
      </c>
      <c r="BL9" s="48">
        <v>46</v>
      </c>
    </row>
    <row r="10" spans="1:64" ht="15">
      <c r="A10" s="64" t="s">
        <v>217</v>
      </c>
      <c r="B10" s="64" t="s">
        <v>216</v>
      </c>
      <c r="C10" s="65" t="s">
        <v>2500</v>
      </c>
      <c r="D10" s="66">
        <v>3</v>
      </c>
      <c r="E10" s="67" t="s">
        <v>132</v>
      </c>
      <c r="F10" s="68">
        <v>32</v>
      </c>
      <c r="G10" s="65"/>
      <c r="H10" s="69"/>
      <c r="I10" s="70"/>
      <c r="J10" s="70"/>
      <c r="K10" s="34" t="s">
        <v>65</v>
      </c>
      <c r="L10" s="77">
        <v>10</v>
      </c>
      <c r="M10" s="77"/>
      <c r="N10" s="72"/>
      <c r="O10" s="79" t="s">
        <v>330</v>
      </c>
      <c r="P10" s="81">
        <v>43479.805393518516</v>
      </c>
      <c r="Q10" s="79" t="s">
        <v>337</v>
      </c>
      <c r="R10" s="79"/>
      <c r="S10" s="79"/>
      <c r="T10" s="79"/>
      <c r="U10" s="79"/>
      <c r="V10" s="82" t="s">
        <v>498</v>
      </c>
      <c r="W10" s="81">
        <v>43479.805393518516</v>
      </c>
      <c r="X10" s="82" t="s">
        <v>582</v>
      </c>
      <c r="Y10" s="79"/>
      <c r="Z10" s="79"/>
      <c r="AA10" s="85" t="s">
        <v>710</v>
      </c>
      <c r="AB10" s="79"/>
      <c r="AC10" s="79" t="b">
        <v>0</v>
      </c>
      <c r="AD10" s="79">
        <v>0</v>
      </c>
      <c r="AE10" s="85" t="s">
        <v>835</v>
      </c>
      <c r="AF10" s="79" t="b">
        <v>0</v>
      </c>
      <c r="AG10" s="79" t="s">
        <v>839</v>
      </c>
      <c r="AH10" s="79"/>
      <c r="AI10" s="85" t="s">
        <v>835</v>
      </c>
      <c r="AJ10" s="79" t="b">
        <v>0</v>
      </c>
      <c r="AK10" s="79">
        <v>137</v>
      </c>
      <c r="AL10" s="85" t="s">
        <v>709</v>
      </c>
      <c r="AM10" s="79" t="s">
        <v>850</v>
      </c>
      <c r="AN10" s="79" t="b">
        <v>0</v>
      </c>
      <c r="AO10" s="85" t="s">
        <v>709</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217</v>
      </c>
      <c r="B11" s="64" t="s">
        <v>325</v>
      </c>
      <c r="C11" s="65" t="s">
        <v>2500</v>
      </c>
      <c r="D11" s="66">
        <v>3</v>
      </c>
      <c r="E11" s="67" t="s">
        <v>132</v>
      </c>
      <c r="F11" s="68">
        <v>32</v>
      </c>
      <c r="G11" s="65"/>
      <c r="H11" s="69"/>
      <c r="I11" s="70"/>
      <c r="J11" s="70"/>
      <c r="K11" s="34" t="s">
        <v>65</v>
      </c>
      <c r="L11" s="77">
        <v>11</v>
      </c>
      <c r="M11" s="77"/>
      <c r="N11" s="72"/>
      <c r="O11" s="79" t="s">
        <v>330</v>
      </c>
      <c r="P11" s="81">
        <v>43479.805393518516</v>
      </c>
      <c r="Q11" s="79" t="s">
        <v>337</v>
      </c>
      <c r="R11" s="79"/>
      <c r="S11" s="79"/>
      <c r="T11" s="79"/>
      <c r="U11" s="79"/>
      <c r="V11" s="82" t="s">
        <v>498</v>
      </c>
      <c r="W11" s="81">
        <v>43479.805393518516</v>
      </c>
      <c r="X11" s="82" t="s">
        <v>582</v>
      </c>
      <c r="Y11" s="79"/>
      <c r="Z11" s="79"/>
      <c r="AA11" s="85" t="s">
        <v>710</v>
      </c>
      <c r="AB11" s="79"/>
      <c r="AC11" s="79" t="b">
        <v>0</v>
      </c>
      <c r="AD11" s="79">
        <v>0</v>
      </c>
      <c r="AE11" s="85" t="s">
        <v>835</v>
      </c>
      <c r="AF11" s="79" t="b">
        <v>0</v>
      </c>
      <c r="AG11" s="79" t="s">
        <v>839</v>
      </c>
      <c r="AH11" s="79"/>
      <c r="AI11" s="85" t="s">
        <v>835</v>
      </c>
      <c r="AJ11" s="79" t="b">
        <v>0</v>
      </c>
      <c r="AK11" s="79">
        <v>137</v>
      </c>
      <c r="AL11" s="85" t="s">
        <v>709</v>
      </c>
      <c r="AM11" s="79" t="s">
        <v>850</v>
      </c>
      <c r="AN11" s="79" t="b">
        <v>0</v>
      </c>
      <c r="AO11" s="85" t="s">
        <v>709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1</v>
      </c>
      <c r="BG11" s="49">
        <v>4.166666666666667</v>
      </c>
      <c r="BH11" s="48">
        <v>0</v>
      </c>
      <c r="BI11" s="49">
        <v>0</v>
      </c>
      <c r="BJ11" s="48">
        <v>23</v>
      </c>
      <c r="BK11" s="49">
        <v>95.83333333333333</v>
      </c>
      <c r="BL11" s="48">
        <v>24</v>
      </c>
    </row>
    <row r="12" spans="1:64" ht="15">
      <c r="A12" s="64" t="s">
        <v>218</v>
      </c>
      <c r="B12" s="64" t="s">
        <v>324</v>
      </c>
      <c r="C12" s="65" t="s">
        <v>2500</v>
      </c>
      <c r="D12" s="66">
        <v>3</v>
      </c>
      <c r="E12" s="67" t="s">
        <v>132</v>
      </c>
      <c r="F12" s="68">
        <v>32</v>
      </c>
      <c r="G12" s="65"/>
      <c r="H12" s="69"/>
      <c r="I12" s="70"/>
      <c r="J12" s="70"/>
      <c r="K12" s="34" t="s">
        <v>65</v>
      </c>
      <c r="L12" s="77">
        <v>12</v>
      </c>
      <c r="M12" s="77"/>
      <c r="N12" s="72"/>
      <c r="O12" s="79" t="s">
        <v>330</v>
      </c>
      <c r="P12" s="81">
        <v>43479.80541666667</v>
      </c>
      <c r="Q12" s="79" t="s">
        <v>332</v>
      </c>
      <c r="R12" s="79"/>
      <c r="S12" s="79"/>
      <c r="T12" s="79" t="s">
        <v>450</v>
      </c>
      <c r="U12" s="79"/>
      <c r="V12" s="82" t="s">
        <v>499</v>
      </c>
      <c r="W12" s="81">
        <v>43479.80541666667</v>
      </c>
      <c r="X12" s="82" t="s">
        <v>583</v>
      </c>
      <c r="Y12" s="79"/>
      <c r="Z12" s="79"/>
      <c r="AA12" s="85" t="s">
        <v>711</v>
      </c>
      <c r="AB12" s="79"/>
      <c r="AC12" s="79" t="b">
        <v>0</v>
      </c>
      <c r="AD12" s="79">
        <v>0</v>
      </c>
      <c r="AE12" s="85" t="s">
        <v>835</v>
      </c>
      <c r="AF12" s="79" t="b">
        <v>0</v>
      </c>
      <c r="AG12" s="79" t="s">
        <v>839</v>
      </c>
      <c r="AH12" s="79"/>
      <c r="AI12" s="85" t="s">
        <v>835</v>
      </c>
      <c r="AJ12" s="79" t="b">
        <v>0</v>
      </c>
      <c r="AK12" s="79">
        <v>16</v>
      </c>
      <c r="AL12" s="85" t="s">
        <v>754</v>
      </c>
      <c r="AM12" s="79" t="s">
        <v>849</v>
      </c>
      <c r="AN12" s="79" t="b">
        <v>0</v>
      </c>
      <c r="AO12" s="85" t="s">
        <v>754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257</v>
      </c>
      <c r="C13" s="65" t="s">
        <v>2500</v>
      </c>
      <c r="D13" s="66">
        <v>3</v>
      </c>
      <c r="E13" s="67" t="s">
        <v>132</v>
      </c>
      <c r="F13" s="68">
        <v>32</v>
      </c>
      <c r="G13" s="65"/>
      <c r="H13" s="69"/>
      <c r="I13" s="70"/>
      <c r="J13" s="70"/>
      <c r="K13" s="34" t="s">
        <v>65</v>
      </c>
      <c r="L13" s="77">
        <v>13</v>
      </c>
      <c r="M13" s="77"/>
      <c r="N13" s="72"/>
      <c r="O13" s="79" t="s">
        <v>330</v>
      </c>
      <c r="P13" s="81">
        <v>43479.80541666667</v>
      </c>
      <c r="Q13" s="79" t="s">
        <v>332</v>
      </c>
      <c r="R13" s="79"/>
      <c r="S13" s="79"/>
      <c r="T13" s="79" t="s">
        <v>450</v>
      </c>
      <c r="U13" s="79"/>
      <c r="V13" s="82" t="s">
        <v>499</v>
      </c>
      <c r="W13" s="81">
        <v>43479.80541666667</v>
      </c>
      <c r="X13" s="82" t="s">
        <v>583</v>
      </c>
      <c r="Y13" s="79"/>
      <c r="Z13" s="79"/>
      <c r="AA13" s="85" t="s">
        <v>711</v>
      </c>
      <c r="AB13" s="79"/>
      <c r="AC13" s="79" t="b">
        <v>0</v>
      </c>
      <c r="AD13" s="79">
        <v>0</v>
      </c>
      <c r="AE13" s="85" t="s">
        <v>835</v>
      </c>
      <c r="AF13" s="79" t="b">
        <v>0</v>
      </c>
      <c r="AG13" s="79" t="s">
        <v>839</v>
      </c>
      <c r="AH13" s="79"/>
      <c r="AI13" s="85" t="s">
        <v>835</v>
      </c>
      <c r="AJ13" s="79" t="b">
        <v>0</v>
      </c>
      <c r="AK13" s="79">
        <v>16</v>
      </c>
      <c r="AL13" s="85" t="s">
        <v>754</v>
      </c>
      <c r="AM13" s="79" t="s">
        <v>849</v>
      </c>
      <c r="AN13" s="79" t="b">
        <v>0</v>
      </c>
      <c r="AO13" s="85" t="s">
        <v>754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v>
      </c>
      <c r="BF13" s="48">
        <v>1</v>
      </c>
      <c r="BG13" s="49">
        <v>5</v>
      </c>
      <c r="BH13" s="48">
        <v>0</v>
      </c>
      <c r="BI13" s="49">
        <v>0</v>
      </c>
      <c r="BJ13" s="48">
        <v>18</v>
      </c>
      <c r="BK13" s="49">
        <v>90</v>
      </c>
      <c r="BL13" s="48">
        <v>20</v>
      </c>
    </row>
    <row r="14" spans="1:64" ht="15">
      <c r="A14" s="64" t="s">
        <v>219</v>
      </c>
      <c r="B14" s="64" t="s">
        <v>219</v>
      </c>
      <c r="C14" s="65" t="s">
        <v>2500</v>
      </c>
      <c r="D14" s="66">
        <v>3</v>
      </c>
      <c r="E14" s="67" t="s">
        <v>132</v>
      </c>
      <c r="F14" s="68">
        <v>32</v>
      </c>
      <c r="G14" s="65"/>
      <c r="H14" s="69"/>
      <c r="I14" s="70"/>
      <c r="J14" s="70"/>
      <c r="K14" s="34" t="s">
        <v>65</v>
      </c>
      <c r="L14" s="77">
        <v>14</v>
      </c>
      <c r="M14" s="77"/>
      <c r="N14" s="72"/>
      <c r="O14" s="79" t="s">
        <v>176</v>
      </c>
      <c r="P14" s="81">
        <v>43478.81363425926</v>
      </c>
      <c r="Q14" s="79" t="s">
        <v>338</v>
      </c>
      <c r="R14" s="79"/>
      <c r="S14" s="79"/>
      <c r="T14" s="79" t="s">
        <v>452</v>
      </c>
      <c r="U14" s="79"/>
      <c r="V14" s="82" t="s">
        <v>500</v>
      </c>
      <c r="W14" s="81">
        <v>43478.81363425926</v>
      </c>
      <c r="X14" s="82" t="s">
        <v>584</v>
      </c>
      <c r="Y14" s="79"/>
      <c r="Z14" s="79"/>
      <c r="AA14" s="85" t="s">
        <v>712</v>
      </c>
      <c r="AB14" s="79"/>
      <c r="AC14" s="79" t="b">
        <v>0</v>
      </c>
      <c r="AD14" s="79">
        <v>343</v>
      </c>
      <c r="AE14" s="85" t="s">
        <v>835</v>
      </c>
      <c r="AF14" s="79" t="b">
        <v>0</v>
      </c>
      <c r="AG14" s="79" t="s">
        <v>839</v>
      </c>
      <c r="AH14" s="79"/>
      <c r="AI14" s="85" t="s">
        <v>835</v>
      </c>
      <c r="AJ14" s="79" t="b">
        <v>0</v>
      </c>
      <c r="AK14" s="79">
        <v>234</v>
      </c>
      <c r="AL14" s="85" t="s">
        <v>835</v>
      </c>
      <c r="AM14" s="79" t="s">
        <v>849</v>
      </c>
      <c r="AN14" s="79" t="b">
        <v>0</v>
      </c>
      <c r="AO14" s="85" t="s">
        <v>712</v>
      </c>
      <c r="AP14" s="79" t="s">
        <v>859</v>
      </c>
      <c r="AQ14" s="79">
        <v>0</v>
      </c>
      <c r="AR14" s="79">
        <v>0</v>
      </c>
      <c r="AS14" s="79"/>
      <c r="AT14" s="79"/>
      <c r="AU14" s="79"/>
      <c r="AV14" s="79"/>
      <c r="AW14" s="79"/>
      <c r="AX14" s="79"/>
      <c r="AY14" s="79"/>
      <c r="AZ14" s="79"/>
      <c r="BA14">
        <v>1</v>
      </c>
      <c r="BB14" s="78" t="str">
        <f>REPLACE(INDEX(GroupVertices[Group],MATCH(Edges[[#This Row],[Vertex 1]],GroupVertices[Vertex],0)),1,1,"")</f>
        <v>27</v>
      </c>
      <c r="BC14" s="78" t="str">
        <f>REPLACE(INDEX(GroupVertices[Group],MATCH(Edges[[#This Row],[Vertex 2]],GroupVertices[Vertex],0)),1,1,"")</f>
        <v>27</v>
      </c>
      <c r="BD14" s="48">
        <v>2</v>
      </c>
      <c r="BE14" s="49">
        <v>4.444444444444445</v>
      </c>
      <c r="BF14" s="48">
        <v>2</v>
      </c>
      <c r="BG14" s="49">
        <v>4.444444444444445</v>
      </c>
      <c r="BH14" s="48">
        <v>0</v>
      </c>
      <c r="BI14" s="49">
        <v>0</v>
      </c>
      <c r="BJ14" s="48">
        <v>41</v>
      </c>
      <c r="BK14" s="49">
        <v>91.11111111111111</v>
      </c>
      <c r="BL14" s="48">
        <v>45</v>
      </c>
    </row>
    <row r="15" spans="1:64" ht="15">
      <c r="A15" s="64" t="s">
        <v>220</v>
      </c>
      <c r="B15" s="64" t="s">
        <v>219</v>
      </c>
      <c r="C15" s="65" t="s">
        <v>2500</v>
      </c>
      <c r="D15" s="66">
        <v>3</v>
      </c>
      <c r="E15" s="67" t="s">
        <v>132</v>
      </c>
      <c r="F15" s="68">
        <v>32</v>
      </c>
      <c r="G15" s="65"/>
      <c r="H15" s="69"/>
      <c r="I15" s="70"/>
      <c r="J15" s="70"/>
      <c r="K15" s="34" t="s">
        <v>65</v>
      </c>
      <c r="L15" s="77">
        <v>15</v>
      </c>
      <c r="M15" s="77"/>
      <c r="N15" s="72"/>
      <c r="O15" s="79" t="s">
        <v>330</v>
      </c>
      <c r="P15" s="81">
        <v>43479.80541666667</v>
      </c>
      <c r="Q15" s="79" t="s">
        <v>339</v>
      </c>
      <c r="R15" s="79"/>
      <c r="S15" s="79"/>
      <c r="T15" s="79"/>
      <c r="U15" s="79"/>
      <c r="V15" s="82" t="s">
        <v>501</v>
      </c>
      <c r="W15" s="81">
        <v>43479.80541666667</v>
      </c>
      <c r="X15" s="82" t="s">
        <v>585</v>
      </c>
      <c r="Y15" s="79"/>
      <c r="Z15" s="79"/>
      <c r="AA15" s="85" t="s">
        <v>713</v>
      </c>
      <c r="AB15" s="79"/>
      <c r="AC15" s="79" t="b">
        <v>0</v>
      </c>
      <c r="AD15" s="79">
        <v>0</v>
      </c>
      <c r="AE15" s="85" t="s">
        <v>835</v>
      </c>
      <c r="AF15" s="79" t="b">
        <v>0</v>
      </c>
      <c r="AG15" s="79" t="s">
        <v>839</v>
      </c>
      <c r="AH15" s="79"/>
      <c r="AI15" s="85" t="s">
        <v>835</v>
      </c>
      <c r="AJ15" s="79" t="b">
        <v>0</v>
      </c>
      <c r="AK15" s="79">
        <v>234</v>
      </c>
      <c r="AL15" s="85" t="s">
        <v>712</v>
      </c>
      <c r="AM15" s="79" t="s">
        <v>849</v>
      </c>
      <c r="AN15" s="79" t="b">
        <v>0</v>
      </c>
      <c r="AO15" s="85" t="s">
        <v>712</v>
      </c>
      <c r="AP15" s="79" t="s">
        <v>176</v>
      </c>
      <c r="AQ15" s="79">
        <v>0</v>
      </c>
      <c r="AR15" s="79">
        <v>0</v>
      </c>
      <c r="AS15" s="79"/>
      <c r="AT15" s="79"/>
      <c r="AU15" s="79"/>
      <c r="AV15" s="79"/>
      <c r="AW15" s="79"/>
      <c r="AX15" s="79"/>
      <c r="AY15" s="79"/>
      <c r="AZ15" s="79"/>
      <c r="BA15">
        <v>1</v>
      </c>
      <c r="BB15" s="78" t="str">
        <f>REPLACE(INDEX(GroupVertices[Group],MATCH(Edges[[#This Row],[Vertex 1]],GroupVertices[Vertex],0)),1,1,"")</f>
        <v>27</v>
      </c>
      <c r="BC15" s="78" t="str">
        <f>REPLACE(INDEX(GroupVertices[Group],MATCH(Edges[[#This Row],[Vertex 2]],GroupVertices[Vertex],0)),1,1,"")</f>
        <v>27</v>
      </c>
      <c r="BD15" s="48">
        <v>1</v>
      </c>
      <c r="BE15" s="49">
        <v>4.166666666666667</v>
      </c>
      <c r="BF15" s="48">
        <v>1</v>
      </c>
      <c r="BG15" s="49">
        <v>4.166666666666667</v>
      </c>
      <c r="BH15" s="48">
        <v>0</v>
      </c>
      <c r="BI15" s="49">
        <v>0</v>
      </c>
      <c r="BJ15" s="48">
        <v>22</v>
      </c>
      <c r="BK15" s="49">
        <v>91.66666666666667</v>
      </c>
      <c r="BL15" s="48">
        <v>24</v>
      </c>
    </row>
    <row r="16" spans="1:64" ht="15">
      <c r="A16" s="64" t="s">
        <v>221</v>
      </c>
      <c r="B16" s="64" t="s">
        <v>221</v>
      </c>
      <c r="C16" s="65" t="s">
        <v>2500</v>
      </c>
      <c r="D16" s="66">
        <v>3</v>
      </c>
      <c r="E16" s="67" t="s">
        <v>132</v>
      </c>
      <c r="F16" s="68">
        <v>32</v>
      </c>
      <c r="G16" s="65"/>
      <c r="H16" s="69"/>
      <c r="I16" s="70"/>
      <c r="J16" s="70"/>
      <c r="K16" s="34" t="s">
        <v>65</v>
      </c>
      <c r="L16" s="77">
        <v>16</v>
      </c>
      <c r="M16" s="77"/>
      <c r="N16" s="72"/>
      <c r="O16" s="79" t="s">
        <v>176</v>
      </c>
      <c r="P16" s="81">
        <v>43479.80541666667</v>
      </c>
      <c r="Q16" s="79" t="s">
        <v>340</v>
      </c>
      <c r="R16" s="79"/>
      <c r="S16" s="79"/>
      <c r="T16" s="79" t="s">
        <v>453</v>
      </c>
      <c r="U16" s="79"/>
      <c r="V16" s="82" t="s">
        <v>502</v>
      </c>
      <c r="W16" s="81">
        <v>43479.80541666667</v>
      </c>
      <c r="X16" s="82" t="s">
        <v>586</v>
      </c>
      <c r="Y16" s="79"/>
      <c r="Z16" s="79"/>
      <c r="AA16" s="85" t="s">
        <v>714</v>
      </c>
      <c r="AB16" s="79"/>
      <c r="AC16" s="79" t="b">
        <v>0</v>
      </c>
      <c r="AD16" s="79">
        <v>0</v>
      </c>
      <c r="AE16" s="85" t="s">
        <v>835</v>
      </c>
      <c r="AF16" s="79" t="b">
        <v>0</v>
      </c>
      <c r="AG16" s="79" t="s">
        <v>839</v>
      </c>
      <c r="AH16" s="79"/>
      <c r="AI16" s="85" t="s">
        <v>835</v>
      </c>
      <c r="AJ16" s="79" t="b">
        <v>0</v>
      </c>
      <c r="AK16" s="79">
        <v>0</v>
      </c>
      <c r="AL16" s="85" t="s">
        <v>835</v>
      </c>
      <c r="AM16" s="79" t="s">
        <v>851</v>
      </c>
      <c r="AN16" s="79" t="b">
        <v>0</v>
      </c>
      <c r="AO16" s="85" t="s">
        <v>714</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1</v>
      </c>
      <c r="BE16" s="49">
        <v>4.3478260869565215</v>
      </c>
      <c r="BF16" s="48">
        <v>0</v>
      </c>
      <c r="BG16" s="49">
        <v>0</v>
      </c>
      <c r="BH16" s="48">
        <v>0</v>
      </c>
      <c r="BI16" s="49">
        <v>0</v>
      </c>
      <c r="BJ16" s="48">
        <v>22</v>
      </c>
      <c r="BK16" s="49">
        <v>95.65217391304348</v>
      </c>
      <c r="BL16" s="48">
        <v>23</v>
      </c>
    </row>
    <row r="17" spans="1:64" ht="15">
      <c r="A17" s="64" t="s">
        <v>222</v>
      </c>
      <c r="B17" s="64" t="s">
        <v>222</v>
      </c>
      <c r="C17" s="65" t="s">
        <v>2500</v>
      </c>
      <c r="D17" s="66">
        <v>3</v>
      </c>
      <c r="E17" s="67" t="s">
        <v>132</v>
      </c>
      <c r="F17" s="68">
        <v>32</v>
      </c>
      <c r="G17" s="65"/>
      <c r="H17" s="69"/>
      <c r="I17" s="70"/>
      <c r="J17" s="70"/>
      <c r="K17" s="34" t="s">
        <v>65</v>
      </c>
      <c r="L17" s="77">
        <v>17</v>
      </c>
      <c r="M17" s="77"/>
      <c r="N17" s="72"/>
      <c r="O17" s="79" t="s">
        <v>176</v>
      </c>
      <c r="P17" s="81">
        <v>43479.766539351855</v>
      </c>
      <c r="Q17" s="79" t="s">
        <v>341</v>
      </c>
      <c r="R17" s="82" t="s">
        <v>423</v>
      </c>
      <c r="S17" s="79" t="s">
        <v>441</v>
      </c>
      <c r="T17" s="79" t="s">
        <v>451</v>
      </c>
      <c r="U17" s="79"/>
      <c r="V17" s="82" t="s">
        <v>503</v>
      </c>
      <c r="W17" s="81">
        <v>43479.766539351855</v>
      </c>
      <c r="X17" s="82" t="s">
        <v>587</v>
      </c>
      <c r="Y17" s="79"/>
      <c r="Z17" s="79"/>
      <c r="AA17" s="85" t="s">
        <v>715</v>
      </c>
      <c r="AB17" s="79"/>
      <c r="AC17" s="79" t="b">
        <v>0</v>
      </c>
      <c r="AD17" s="79">
        <v>131</v>
      </c>
      <c r="AE17" s="85" t="s">
        <v>835</v>
      </c>
      <c r="AF17" s="79" t="b">
        <v>0</v>
      </c>
      <c r="AG17" s="79" t="s">
        <v>839</v>
      </c>
      <c r="AH17" s="79"/>
      <c r="AI17" s="85" t="s">
        <v>835</v>
      </c>
      <c r="AJ17" s="79" t="b">
        <v>0</v>
      </c>
      <c r="AK17" s="79">
        <v>20</v>
      </c>
      <c r="AL17" s="85" t="s">
        <v>835</v>
      </c>
      <c r="AM17" s="79" t="s">
        <v>849</v>
      </c>
      <c r="AN17" s="79" t="b">
        <v>0</v>
      </c>
      <c r="AO17" s="85" t="s">
        <v>715</v>
      </c>
      <c r="AP17" s="79" t="s">
        <v>859</v>
      </c>
      <c r="AQ17" s="79">
        <v>0</v>
      </c>
      <c r="AR17" s="79">
        <v>0</v>
      </c>
      <c r="AS17" s="79"/>
      <c r="AT17" s="79"/>
      <c r="AU17" s="79"/>
      <c r="AV17" s="79"/>
      <c r="AW17" s="79"/>
      <c r="AX17" s="79"/>
      <c r="AY17" s="79"/>
      <c r="AZ17" s="79"/>
      <c r="BA17">
        <v>1</v>
      </c>
      <c r="BB17" s="78" t="str">
        <f>REPLACE(INDEX(GroupVertices[Group],MATCH(Edges[[#This Row],[Vertex 1]],GroupVertices[Vertex],0)),1,1,"")</f>
        <v>26</v>
      </c>
      <c r="BC17" s="78" t="str">
        <f>REPLACE(INDEX(GroupVertices[Group],MATCH(Edges[[#This Row],[Vertex 2]],GroupVertices[Vertex],0)),1,1,"")</f>
        <v>26</v>
      </c>
      <c r="BD17" s="48">
        <v>2</v>
      </c>
      <c r="BE17" s="49">
        <v>20</v>
      </c>
      <c r="BF17" s="48">
        <v>0</v>
      </c>
      <c r="BG17" s="49">
        <v>0</v>
      </c>
      <c r="BH17" s="48">
        <v>0</v>
      </c>
      <c r="BI17" s="49">
        <v>0</v>
      </c>
      <c r="BJ17" s="48">
        <v>8</v>
      </c>
      <c r="BK17" s="49">
        <v>80</v>
      </c>
      <c r="BL17" s="48">
        <v>10</v>
      </c>
    </row>
    <row r="18" spans="1:64" ht="15">
      <c r="A18" s="64" t="s">
        <v>223</v>
      </c>
      <c r="B18" s="64" t="s">
        <v>222</v>
      </c>
      <c r="C18" s="65" t="s">
        <v>2500</v>
      </c>
      <c r="D18" s="66">
        <v>3</v>
      </c>
      <c r="E18" s="67" t="s">
        <v>132</v>
      </c>
      <c r="F18" s="68">
        <v>32</v>
      </c>
      <c r="G18" s="65"/>
      <c r="H18" s="69"/>
      <c r="I18" s="70"/>
      <c r="J18" s="70"/>
      <c r="K18" s="34" t="s">
        <v>65</v>
      </c>
      <c r="L18" s="77">
        <v>18</v>
      </c>
      <c r="M18" s="77"/>
      <c r="N18" s="72"/>
      <c r="O18" s="79" t="s">
        <v>330</v>
      </c>
      <c r="P18" s="81">
        <v>43479.805439814816</v>
      </c>
      <c r="Q18" s="79" t="s">
        <v>342</v>
      </c>
      <c r="R18" s="82" t="s">
        <v>423</v>
      </c>
      <c r="S18" s="79" t="s">
        <v>441</v>
      </c>
      <c r="T18" s="79" t="s">
        <v>451</v>
      </c>
      <c r="U18" s="79"/>
      <c r="V18" s="82" t="s">
        <v>504</v>
      </c>
      <c r="W18" s="81">
        <v>43479.805439814816</v>
      </c>
      <c r="X18" s="82" t="s">
        <v>588</v>
      </c>
      <c r="Y18" s="79"/>
      <c r="Z18" s="79"/>
      <c r="AA18" s="85" t="s">
        <v>716</v>
      </c>
      <c r="AB18" s="79"/>
      <c r="AC18" s="79" t="b">
        <v>0</v>
      </c>
      <c r="AD18" s="79">
        <v>0</v>
      </c>
      <c r="AE18" s="85" t="s">
        <v>835</v>
      </c>
      <c r="AF18" s="79" t="b">
        <v>0</v>
      </c>
      <c r="AG18" s="79" t="s">
        <v>839</v>
      </c>
      <c r="AH18" s="79"/>
      <c r="AI18" s="85" t="s">
        <v>835</v>
      </c>
      <c r="AJ18" s="79" t="b">
        <v>0</v>
      </c>
      <c r="AK18" s="79">
        <v>20</v>
      </c>
      <c r="AL18" s="85" t="s">
        <v>715</v>
      </c>
      <c r="AM18" s="79" t="s">
        <v>849</v>
      </c>
      <c r="AN18" s="79" t="b">
        <v>0</v>
      </c>
      <c r="AO18" s="85" t="s">
        <v>715</v>
      </c>
      <c r="AP18" s="79" t="s">
        <v>176</v>
      </c>
      <c r="AQ18" s="79">
        <v>0</v>
      </c>
      <c r="AR18" s="79">
        <v>0</v>
      </c>
      <c r="AS18" s="79"/>
      <c r="AT18" s="79"/>
      <c r="AU18" s="79"/>
      <c r="AV18" s="79"/>
      <c r="AW18" s="79"/>
      <c r="AX18" s="79"/>
      <c r="AY18" s="79"/>
      <c r="AZ18" s="79"/>
      <c r="BA18">
        <v>1</v>
      </c>
      <c r="BB18" s="78" t="str">
        <f>REPLACE(INDEX(GroupVertices[Group],MATCH(Edges[[#This Row],[Vertex 1]],GroupVertices[Vertex],0)),1,1,"")</f>
        <v>26</v>
      </c>
      <c r="BC18" s="78" t="str">
        <f>REPLACE(INDEX(GroupVertices[Group],MATCH(Edges[[#This Row],[Vertex 2]],GroupVertices[Vertex],0)),1,1,"")</f>
        <v>26</v>
      </c>
      <c r="BD18" s="48">
        <v>2</v>
      </c>
      <c r="BE18" s="49">
        <v>16.666666666666668</v>
      </c>
      <c r="BF18" s="48">
        <v>0</v>
      </c>
      <c r="BG18" s="49">
        <v>0</v>
      </c>
      <c r="BH18" s="48">
        <v>0</v>
      </c>
      <c r="BI18" s="49">
        <v>0</v>
      </c>
      <c r="BJ18" s="48">
        <v>10</v>
      </c>
      <c r="BK18" s="49">
        <v>83.33333333333333</v>
      </c>
      <c r="BL18" s="48">
        <v>12</v>
      </c>
    </row>
    <row r="19" spans="1:64" ht="15">
      <c r="A19" s="64" t="s">
        <v>224</v>
      </c>
      <c r="B19" s="64" t="s">
        <v>224</v>
      </c>
      <c r="C19" s="65" t="s">
        <v>2500</v>
      </c>
      <c r="D19" s="66">
        <v>3</v>
      </c>
      <c r="E19" s="67" t="s">
        <v>132</v>
      </c>
      <c r="F19" s="68">
        <v>32</v>
      </c>
      <c r="G19" s="65"/>
      <c r="H19" s="69"/>
      <c r="I19" s="70"/>
      <c r="J19" s="70"/>
      <c r="K19" s="34" t="s">
        <v>65</v>
      </c>
      <c r="L19" s="77">
        <v>19</v>
      </c>
      <c r="M19" s="77"/>
      <c r="N19" s="72"/>
      <c r="O19" s="79" t="s">
        <v>176</v>
      </c>
      <c r="P19" s="81">
        <v>43479.793645833335</v>
      </c>
      <c r="Q19" s="79" t="s">
        <v>343</v>
      </c>
      <c r="R19" s="82" t="s">
        <v>424</v>
      </c>
      <c r="S19" s="79" t="s">
        <v>442</v>
      </c>
      <c r="T19" s="79" t="s">
        <v>451</v>
      </c>
      <c r="U19" s="82" t="s">
        <v>475</v>
      </c>
      <c r="V19" s="82" t="s">
        <v>475</v>
      </c>
      <c r="W19" s="81">
        <v>43479.793645833335</v>
      </c>
      <c r="X19" s="82" t="s">
        <v>589</v>
      </c>
      <c r="Y19" s="79"/>
      <c r="Z19" s="79"/>
      <c r="AA19" s="85" t="s">
        <v>717</v>
      </c>
      <c r="AB19" s="79"/>
      <c r="AC19" s="79" t="b">
        <v>0</v>
      </c>
      <c r="AD19" s="79">
        <v>14</v>
      </c>
      <c r="AE19" s="85" t="s">
        <v>835</v>
      </c>
      <c r="AF19" s="79" t="b">
        <v>0</v>
      </c>
      <c r="AG19" s="79" t="s">
        <v>839</v>
      </c>
      <c r="AH19" s="79"/>
      <c r="AI19" s="85" t="s">
        <v>835</v>
      </c>
      <c r="AJ19" s="79" t="b">
        <v>0</v>
      </c>
      <c r="AK19" s="79">
        <v>3</v>
      </c>
      <c r="AL19" s="85" t="s">
        <v>835</v>
      </c>
      <c r="AM19" s="79" t="s">
        <v>852</v>
      </c>
      <c r="AN19" s="79" t="b">
        <v>0</v>
      </c>
      <c r="AO19" s="85" t="s">
        <v>717</v>
      </c>
      <c r="AP19" s="79" t="s">
        <v>859</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12</v>
      </c>
      <c r="BK19" s="49">
        <v>100</v>
      </c>
      <c r="BL19" s="48">
        <v>12</v>
      </c>
    </row>
    <row r="20" spans="1:64" ht="15">
      <c r="A20" s="64" t="s">
        <v>224</v>
      </c>
      <c r="B20" s="64" t="s">
        <v>324</v>
      </c>
      <c r="C20" s="65" t="s">
        <v>2500</v>
      </c>
      <c r="D20" s="66">
        <v>3</v>
      </c>
      <c r="E20" s="67" t="s">
        <v>132</v>
      </c>
      <c r="F20" s="68">
        <v>32</v>
      </c>
      <c r="G20" s="65"/>
      <c r="H20" s="69"/>
      <c r="I20" s="70"/>
      <c r="J20" s="70"/>
      <c r="K20" s="34" t="s">
        <v>65</v>
      </c>
      <c r="L20" s="77">
        <v>20</v>
      </c>
      <c r="M20" s="77"/>
      <c r="N20" s="72"/>
      <c r="O20" s="79" t="s">
        <v>330</v>
      </c>
      <c r="P20" s="81">
        <v>43479.805289351854</v>
      </c>
      <c r="Q20" s="79" t="s">
        <v>344</v>
      </c>
      <c r="R20" s="79"/>
      <c r="S20" s="79"/>
      <c r="T20" s="79" t="s">
        <v>454</v>
      </c>
      <c r="U20" s="79"/>
      <c r="V20" s="82" t="s">
        <v>505</v>
      </c>
      <c r="W20" s="81">
        <v>43479.805289351854</v>
      </c>
      <c r="X20" s="82" t="s">
        <v>590</v>
      </c>
      <c r="Y20" s="79"/>
      <c r="Z20" s="79"/>
      <c r="AA20" s="85" t="s">
        <v>718</v>
      </c>
      <c r="AB20" s="79"/>
      <c r="AC20" s="79" t="b">
        <v>0</v>
      </c>
      <c r="AD20" s="79">
        <v>0</v>
      </c>
      <c r="AE20" s="85" t="s">
        <v>835</v>
      </c>
      <c r="AF20" s="79" t="b">
        <v>0</v>
      </c>
      <c r="AG20" s="79" t="s">
        <v>839</v>
      </c>
      <c r="AH20" s="79"/>
      <c r="AI20" s="85" t="s">
        <v>835</v>
      </c>
      <c r="AJ20" s="79" t="b">
        <v>0</v>
      </c>
      <c r="AK20" s="79">
        <v>3</v>
      </c>
      <c r="AL20" s="85" t="s">
        <v>767</v>
      </c>
      <c r="AM20" s="79" t="s">
        <v>852</v>
      </c>
      <c r="AN20" s="79" t="b">
        <v>0</v>
      </c>
      <c r="AO20" s="85" t="s">
        <v>767</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224</v>
      </c>
      <c r="B21" s="64" t="s">
        <v>325</v>
      </c>
      <c r="C21" s="65" t="s">
        <v>2500</v>
      </c>
      <c r="D21" s="66">
        <v>3</v>
      </c>
      <c r="E21" s="67" t="s">
        <v>132</v>
      </c>
      <c r="F21" s="68">
        <v>32</v>
      </c>
      <c r="G21" s="65"/>
      <c r="H21" s="69"/>
      <c r="I21" s="70"/>
      <c r="J21" s="70"/>
      <c r="K21" s="34" t="s">
        <v>65</v>
      </c>
      <c r="L21" s="77">
        <v>21</v>
      </c>
      <c r="M21" s="77"/>
      <c r="N21" s="72"/>
      <c r="O21" s="79" t="s">
        <v>330</v>
      </c>
      <c r="P21" s="81">
        <v>43479.805289351854</v>
      </c>
      <c r="Q21" s="79" t="s">
        <v>344</v>
      </c>
      <c r="R21" s="79"/>
      <c r="S21" s="79"/>
      <c r="T21" s="79" t="s">
        <v>454</v>
      </c>
      <c r="U21" s="79"/>
      <c r="V21" s="82" t="s">
        <v>505</v>
      </c>
      <c r="W21" s="81">
        <v>43479.805289351854</v>
      </c>
      <c r="X21" s="82" t="s">
        <v>590</v>
      </c>
      <c r="Y21" s="79"/>
      <c r="Z21" s="79"/>
      <c r="AA21" s="85" t="s">
        <v>718</v>
      </c>
      <c r="AB21" s="79"/>
      <c r="AC21" s="79" t="b">
        <v>0</v>
      </c>
      <c r="AD21" s="79">
        <v>0</v>
      </c>
      <c r="AE21" s="85" t="s">
        <v>835</v>
      </c>
      <c r="AF21" s="79" t="b">
        <v>0</v>
      </c>
      <c r="AG21" s="79" t="s">
        <v>839</v>
      </c>
      <c r="AH21" s="79"/>
      <c r="AI21" s="85" t="s">
        <v>835</v>
      </c>
      <c r="AJ21" s="79" t="b">
        <v>0</v>
      </c>
      <c r="AK21" s="79">
        <v>3</v>
      </c>
      <c r="AL21" s="85" t="s">
        <v>767</v>
      </c>
      <c r="AM21" s="79" t="s">
        <v>852</v>
      </c>
      <c r="AN21" s="79" t="b">
        <v>0</v>
      </c>
      <c r="AO21" s="85" t="s">
        <v>767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224</v>
      </c>
      <c r="B22" s="64" t="s">
        <v>270</v>
      </c>
      <c r="C22" s="65" t="s">
        <v>2500</v>
      </c>
      <c r="D22" s="66">
        <v>3</v>
      </c>
      <c r="E22" s="67" t="s">
        <v>132</v>
      </c>
      <c r="F22" s="68">
        <v>32</v>
      </c>
      <c r="G22" s="65"/>
      <c r="H22" s="69"/>
      <c r="I22" s="70"/>
      <c r="J22" s="70"/>
      <c r="K22" s="34" t="s">
        <v>65</v>
      </c>
      <c r="L22" s="77">
        <v>22</v>
      </c>
      <c r="M22" s="77"/>
      <c r="N22" s="72"/>
      <c r="O22" s="79" t="s">
        <v>330</v>
      </c>
      <c r="P22" s="81">
        <v>43479.805289351854</v>
      </c>
      <c r="Q22" s="79" t="s">
        <v>344</v>
      </c>
      <c r="R22" s="79"/>
      <c r="S22" s="79"/>
      <c r="T22" s="79" t="s">
        <v>454</v>
      </c>
      <c r="U22" s="79"/>
      <c r="V22" s="82" t="s">
        <v>505</v>
      </c>
      <c r="W22" s="81">
        <v>43479.805289351854</v>
      </c>
      <c r="X22" s="82" t="s">
        <v>590</v>
      </c>
      <c r="Y22" s="79"/>
      <c r="Z22" s="79"/>
      <c r="AA22" s="85" t="s">
        <v>718</v>
      </c>
      <c r="AB22" s="79"/>
      <c r="AC22" s="79" t="b">
        <v>0</v>
      </c>
      <c r="AD22" s="79">
        <v>0</v>
      </c>
      <c r="AE22" s="85" t="s">
        <v>835</v>
      </c>
      <c r="AF22" s="79" t="b">
        <v>0</v>
      </c>
      <c r="AG22" s="79" t="s">
        <v>839</v>
      </c>
      <c r="AH22" s="79"/>
      <c r="AI22" s="85" t="s">
        <v>835</v>
      </c>
      <c r="AJ22" s="79" t="b">
        <v>0</v>
      </c>
      <c r="AK22" s="79">
        <v>3</v>
      </c>
      <c r="AL22" s="85" t="s">
        <v>767</v>
      </c>
      <c r="AM22" s="79" t="s">
        <v>852</v>
      </c>
      <c r="AN22" s="79" t="b">
        <v>0</v>
      </c>
      <c r="AO22" s="85" t="s">
        <v>767</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22</v>
      </c>
      <c r="BK22" s="49">
        <v>100</v>
      </c>
      <c r="BL22" s="48">
        <v>22</v>
      </c>
    </row>
    <row r="23" spans="1:64" ht="15">
      <c r="A23" s="64" t="s">
        <v>225</v>
      </c>
      <c r="B23" s="64" t="s">
        <v>224</v>
      </c>
      <c r="C23" s="65" t="s">
        <v>2500</v>
      </c>
      <c r="D23" s="66">
        <v>3</v>
      </c>
      <c r="E23" s="67" t="s">
        <v>132</v>
      </c>
      <c r="F23" s="68">
        <v>32</v>
      </c>
      <c r="G23" s="65"/>
      <c r="H23" s="69"/>
      <c r="I23" s="70"/>
      <c r="J23" s="70"/>
      <c r="K23" s="34" t="s">
        <v>65</v>
      </c>
      <c r="L23" s="77">
        <v>23</v>
      </c>
      <c r="M23" s="77"/>
      <c r="N23" s="72"/>
      <c r="O23" s="79" t="s">
        <v>330</v>
      </c>
      <c r="P23" s="81">
        <v>43479.805497685185</v>
      </c>
      <c r="Q23" s="79" t="s">
        <v>345</v>
      </c>
      <c r="R23" s="82" t="s">
        <v>424</v>
      </c>
      <c r="S23" s="79" t="s">
        <v>442</v>
      </c>
      <c r="T23" s="79" t="s">
        <v>451</v>
      </c>
      <c r="U23" s="82" t="s">
        <v>475</v>
      </c>
      <c r="V23" s="82" t="s">
        <v>475</v>
      </c>
      <c r="W23" s="81">
        <v>43479.805497685185</v>
      </c>
      <c r="X23" s="82" t="s">
        <v>591</v>
      </c>
      <c r="Y23" s="79"/>
      <c r="Z23" s="79"/>
      <c r="AA23" s="85" t="s">
        <v>719</v>
      </c>
      <c r="AB23" s="79"/>
      <c r="AC23" s="79" t="b">
        <v>0</v>
      </c>
      <c r="AD23" s="79">
        <v>0</v>
      </c>
      <c r="AE23" s="85" t="s">
        <v>835</v>
      </c>
      <c r="AF23" s="79" t="b">
        <v>0</v>
      </c>
      <c r="AG23" s="79" t="s">
        <v>839</v>
      </c>
      <c r="AH23" s="79"/>
      <c r="AI23" s="85" t="s">
        <v>835</v>
      </c>
      <c r="AJ23" s="79" t="b">
        <v>0</v>
      </c>
      <c r="AK23" s="79">
        <v>3</v>
      </c>
      <c r="AL23" s="85" t="s">
        <v>717</v>
      </c>
      <c r="AM23" s="79" t="s">
        <v>849</v>
      </c>
      <c r="AN23" s="79" t="b">
        <v>0</v>
      </c>
      <c r="AO23" s="85" t="s">
        <v>717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14</v>
      </c>
      <c r="BK23" s="49">
        <v>100</v>
      </c>
      <c r="BL23" s="48">
        <v>14</v>
      </c>
    </row>
    <row r="24" spans="1:64" ht="15">
      <c r="A24" s="64" t="s">
        <v>226</v>
      </c>
      <c r="B24" s="64" t="s">
        <v>326</v>
      </c>
      <c r="C24" s="65" t="s">
        <v>2500</v>
      </c>
      <c r="D24" s="66">
        <v>3</v>
      </c>
      <c r="E24" s="67" t="s">
        <v>132</v>
      </c>
      <c r="F24" s="68">
        <v>32</v>
      </c>
      <c r="G24" s="65"/>
      <c r="H24" s="69"/>
      <c r="I24" s="70"/>
      <c r="J24" s="70"/>
      <c r="K24" s="34" t="s">
        <v>65</v>
      </c>
      <c r="L24" s="77">
        <v>24</v>
      </c>
      <c r="M24" s="77"/>
      <c r="N24" s="72"/>
      <c r="O24" s="79" t="s">
        <v>331</v>
      </c>
      <c r="P24" s="81">
        <v>43479.781747685185</v>
      </c>
      <c r="Q24" s="79" t="s">
        <v>346</v>
      </c>
      <c r="R24" s="79"/>
      <c r="S24" s="79"/>
      <c r="T24" s="79" t="s">
        <v>451</v>
      </c>
      <c r="U24" s="82" t="s">
        <v>476</v>
      </c>
      <c r="V24" s="82" t="s">
        <v>476</v>
      </c>
      <c r="W24" s="81">
        <v>43479.781747685185</v>
      </c>
      <c r="X24" s="82" t="s">
        <v>592</v>
      </c>
      <c r="Y24" s="79"/>
      <c r="Z24" s="79"/>
      <c r="AA24" s="85" t="s">
        <v>720</v>
      </c>
      <c r="AB24" s="85" t="s">
        <v>833</v>
      </c>
      <c r="AC24" s="79" t="b">
        <v>0</v>
      </c>
      <c r="AD24" s="79">
        <v>4</v>
      </c>
      <c r="AE24" s="85" t="s">
        <v>836</v>
      </c>
      <c r="AF24" s="79" t="b">
        <v>0</v>
      </c>
      <c r="AG24" s="79" t="s">
        <v>839</v>
      </c>
      <c r="AH24" s="79"/>
      <c r="AI24" s="85" t="s">
        <v>835</v>
      </c>
      <c r="AJ24" s="79" t="b">
        <v>0</v>
      </c>
      <c r="AK24" s="79">
        <v>1</v>
      </c>
      <c r="AL24" s="85" t="s">
        <v>835</v>
      </c>
      <c r="AM24" s="79" t="s">
        <v>850</v>
      </c>
      <c r="AN24" s="79" t="b">
        <v>0</v>
      </c>
      <c r="AO24" s="85" t="s">
        <v>833</v>
      </c>
      <c r="AP24" s="79" t="s">
        <v>859</v>
      </c>
      <c r="AQ24" s="79">
        <v>0</v>
      </c>
      <c r="AR24" s="79">
        <v>0</v>
      </c>
      <c r="AS24" s="79"/>
      <c r="AT24" s="79"/>
      <c r="AU24" s="79"/>
      <c r="AV24" s="79"/>
      <c r="AW24" s="79"/>
      <c r="AX24" s="79"/>
      <c r="AY24" s="79"/>
      <c r="AZ24" s="79"/>
      <c r="BA24">
        <v>1</v>
      </c>
      <c r="BB24" s="78" t="str">
        <f>REPLACE(INDEX(GroupVertices[Group],MATCH(Edges[[#This Row],[Vertex 1]],GroupVertices[Vertex],0)),1,1,"")</f>
        <v>14</v>
      </c>
      <c r="BC24" s="78" t="str">
        <f>REPLACE(INDEX(GroupVertices[Group],MATCH(Edges[[#This Row],[Vertex 2]],GroupVertices[Vertex],0)),1,1,"")</f>
        <v>14</v>
      </c>
      <c r="BD24" s="48">
        <v>3</v>
      </c>
      <c r="BE24" s="49">
        <v>18.75</v>
      </c>
      <c r="BF24" s="48">
        <v>0</v>
      </c>
      <c r="BG24" s="49">
        <v>0</v>
      </c>
      <c r="BH24" s="48">
        <v>0</v>
      </c>
      <c r="BI24" s="49">
        <v>0</v>
      </c>
      <c r="BJ24" s="48">
        <v>13</v>
      </c>
      <c r="BK24" s="49">
        <v>81.25</v>
      </c>
      <c r="BL24" s="48">
        <v>16</v>
      </c>
    </row>
    <row r="25" spans="1:64" ht="15">
      <c r="A25" s="64" t="s">
        <v>227</v>
      </c>
      <c r="B25" s="64" t="s">
        <v>326</v>
      </c>
      <c r="C25" s="65" t="s">
        <v>2500</v>
      </c>
      <c r="D25" s="66">
        <v>3</v>
      </c>
      <c r="E25" s="67" t="s">
        <v>132</v>
      </c>
      <c r="F25" s="68">
        <v>32</v>
      </c>
      <c r="G25" s="65"/>
      <c r="H25" s="69"/>
      <c r="I25" s="70"/>
      <c r="J25" s="70"/>
      <c r="K25" s="34" t="s">
        <v>65</v>
      </c>
      <c r="L25" s="77">
        <v>25</v>
      </c>
      <c r="M25" s="77"/>
      <c r="N25" s="72"/>
      <c r="O25" s="79" t="s">
        <v>330</v>
      </c>
      <c r="P25" s="81">
        <v>43479.80552083333</v>
      </c>
      <c r="Q25" s="79" t="s">
        <v>347</v>
      </c>
      <c r="R25" s="79"/>
      <c r="S25" s="79"/>
      <c r="T25" s="79" t="s">
        <v>451</v>
      </c>
      <c r="U25" s="79"/>
      <c r="V25" s="82" t="s">
        <v>506</v>
      </c>
      <c r="W25" s="81">
        <v>43479.80552083333</v>
      </c>
      <c r="X25" s="82" t="s">
        <v>593</v>
      </c>
      <c r="Y25" s="79"/>
      <c r="Z25" s="79"/>
      <c r="AA25" s="85" t="s">
        <v>721</v>
      </c>
      <c r="AB25" s="79"/>
      <c r="AC25" s="79" t="b">
        <v>0</v>
      </c>
      <c r="AD25" s="79">
        <v>0</v>
      </c>
      <c r="AE25" s="85" t="s">
        <v>835</v>
      </c>
      <c r="AF25" s="79" t="b">
        <v>0</v>
      </c>
      <c r="AG25" s="79" t="s">
        <v>839</v>
      </c>
      <c r="AH25" s="79"/>
      <c r="AI25" s="85" t="s">
        <v>835</v>
      </c>
      <c r="AJ25" s="79" t="b">
        <v>0</v>
      </c>
      <c r="AK25" s="79">
        <v>1</v>
      </c>
      <c r="AL25" s="85" t="s">
        <v>720</v>
      </c>
      <c r="AM25" s="79" t="s">
        <v>851</v>
      </c>
      <c r="AN25" s="79" t="b">
        <v>0</v>
      </c>
      <c r="AO25" s="85" t="s">
        <v>720</v>
      </c>
      <c r="AP25" s="79" t="s">
        <v>176</v>
      </c>
      <c r="AQ25" s="79">
        <v>0</v>
      </c>
      <c r="AR25" s="79">
        <v>0</v>
      </c>
      <c r="AS25" s="79"/>
      <c r="AT25" s="79"/>
      <c r="AU25" s="79"/>
      <c r="AV25" s="79"/>
      <c r="AW25" s="79"/>
      <c r="AX25" s="79"/>
      <c r="AY25" s="79"/>
      <c r="AZ25" s="79"/>
      <c r="BA25">
        <v>1</v>
      </c>
      <c r="BB25" s="78" t="str">
        <f>REPLACE(INDEX(GroupVertices[Group],MATCH(Edges[[#This Row],[Vertex 1]],GroupVertices[Vertex],0)),1,1,"")</f>
        <v>14</v>
      </c>
      <c r="BC25" s="78" t="str">
        <f>REPLACE(INDEX(GroupVertices[Group],MATCH(Edges[[#This Row],[Vertex 2]],GroupVertices[Vertex],0)),1,1,"")</f>
        <v>14</v>
      </c>
      <c r="BD25" s="48"/>
      <c r="BE25" s="49"/>
      <c r="BF25" s="48"/>
      <c r="BG25" s="49"/>
      <c r="BH25" s="48"/>
      <c r="BI25" s="49"/>
      <c r="BJ25" s="48"/>
      <c r="BK25" s="49"/>
      <c r="BL25" s="48"/>
    </row>
    <row r="26" spans="1:64" ht="15">
      <c r="A26" s="64" t="s">
        <v>227</v>
      </c>
      <c r="B26" s="64" t="s">
        <v>226</v>
      </c>
      <c r="C26" s="65" t="s">
        <v>2500</v>
      </c>
      <c r="D26" s="66">
        <v>3</v>
      </c>
      <c r="E26" s="67" t="s">
        <v>132</v>
      </c>
      <c r="F26" s="68">
        <v>32</v>
      </c>
      <c r="G26" s="65"/>
      <c r="H26" s="69"/>
      <c r="I26" s="70"/>
      <c r="J26" s="70"/>
      <c r="K26" s="34" t="s">
        <v>65</v>
      </c>
      <c r="L26" s="77">
        <v>26</v>
      </c>
      <c r="M26" s="77"/>
      <c r="N26" s="72"/>
      <c r="O26" s="79" t="s">
        <v>330</v>
      </c>
      <c r="P26" s="81">
        <v>43479.80552083333</v>
      </c>
      <c r="Q26" s="79" t="s">
        <v>347</v>
      </c>
      <c r="R26" s="79"/>
      <c r="S26" s="79"/>
      <c r="T26" s="79" t="s">
        <v>451</v>
      </c>
      <c r="U26" s="79"/>
      <c r="V26" s="82" t="s">
        <v>506</v>
      </c>
      <c r="W26" s="81">
        <v>43479.80552083333</v>
      </c>
      <c r="X26" s="82" t="s">
        <v>593</v>
      </c>
      <c r="Y26" s="79"/>
      <c r="Z26" s="79"/>
      <c r="AA26" s="85" t="s">
        <v>721</v>
      </c>
      <c r="AB26" s="79"/>
      <c r="AC26" s="79" t="b">
        <v>0</v>
      </c>
      <c r="AD26" s="79">
        <v>0</v>
      </c>
      <c r="AE26" s="85" t="s">
        <v>835</v>
      </c>
      <c r="AF26" s="79" t="b">
        <v>0</v>
      </c>
      <c r="AG26" s="79" t="s">
        <v>839</v>
      </c>
      <c r="AH26" s="79"/>
      <c r="AI26" s="85" t="s">
        <v>835</v>
      </c>
      <c r="AJ26" s="79" t="b">
        <v>0</v>
      </c>
      <c r="AK26" s="79">
        <v>1</v>
      </c>
      <c r="AL26" s="85" t="s">
        <v>720</v>
      </c>
      <c r="AM26" s="79" t="s">
        <v>851</v>
      </c>
      <c r="AN26" s="79" t="b">
        <v>0</v>
      </c>
      <c r="AO26" s="85" t="s">
        <v>720</v>
      </c>
      <c r="AP26" s="79" t="s">
        <v>176</v>
      </c>
      <c r="AQ26" s="79">
        <v>0</v>
      </c>
      <c r="AR26" s="79">
        <v>0</v>
      </c>
      <c r="AS26" s="79"/>
      <c r="AT26" s="79"/>
      <c r="AU26" s="79"/>
      <c r="AV26" s="79"/>
      <c r="AW26" s="79"/>
      <c r="AX26" s="79"/>
      <c r="AY26" s="79"/>
      <c r="AZ26" s="79"/>
      <c r="BA26">
        <v>1</v>
      </c>
      <c r="BB26" s="78" t="str">
        <f>REPLACE(INDEX(GroupVertices[Group],MATCH(Edges[[#This Row],[Vertex 1]],GroupVertices[Vertex],0)),1,1,"")</f>
        <v>14</v>
      </c>
      <c r="BC26" s="78" t="str">
        <f>REPLACE(INDEX(GroupVertices[Group],MATCH(Edges[[#This Row],[Vertex 2]],GroupVertices[Vertex],0)),1,1,"")</f>
        <v>14</v>
      </c>
      <c r="BD26" s="48">
        <v>3</v>
      </c>
      <c r="BE26" s="49">
        <v>16.666666666666668</v>
      </c>
      <c r="BF26" s="48">
        <v>0</v>
      </c>
      <c r="BG26" s="49">
        <v>0</v>
      </c>
      <c r="BH26" s="48">
        <v>0</v>
      </c>
      <c r="BI26" s="49">
        <v>0</v>
      </c>
      <c r="BJ26" s="48">
        <v>15</v>
      </c>
      <c r="BK26" s="49">
        <v>83.33333333333333</v>
      </c>
      <c r="BL26" s="48">
        <v>18</v>
      </c>
    </row>
    <row r="27" spans="1:64" ht="15">
      <c r="A27" s="64" t="s">
        <v>228</v>
      </c>
      <c r="B27" s="64" t="s">
        <v>228</v>
      </c>
      <c r="C27" s="65" t="s">
        <v>2500</v>
      </c>
      <c r="D27" s="66">
        <v>3</v>
      </c>
      <c r="E27" s="67" t="s">
        <v>132</v>
      </c>
      <c r="F27" s="68">
        <v>32</v>
      </c>
      <c r="G27" s="65"/>
      <c r="H27" s="69"/>
      <c r="I27" s="70"/>
      <c r="J27" s="70"/>
      <c r="K27" s="34" t="s">
        <v>65</v>
      </c>
      <c r="L27" s="77">
        <v>27</v>
      </c>
      <c r="M27" s="77"/>
      <c r="N27" s="72"/>
      <c r="O27" s="79" t="s">
        <v>176</v>
      </c>
      <c r="P27" s="81">
        <v>43479.78104166667</v>
      </c>
      <c r="Q27" s="79" t="s">
        <v>348</v>
      </c>
      <c r="R27" s="79"/>
      <c r="S27" s="79"/>
      <c r="T27" s="79" t="s">
        <v>451</v>
      </c>
      <c r="U27" s="79"/>
      <c r="V27" s="82" t="s">
        <v>507</v>
      </c>
      <c r="W27" s="81">
        <v>43479.78104166667</v>
      </c>
      <c r="X27" s="82" t="s">
        <v>594</v>
      </c>
      <c r="Y27" s="79"/>
      <c r="Z27" s="79"/>
      <c r="AA27" s="85" t="s">
        <v>722</v>
      </c>
      <c r="AB27" s="79"/>
      <c r="AC27" s="79" t="b">
        <v>0</v>
      </c>
      <c r="AD27" s="79">
        <v>4</v>
      </c>
      <c r="AE27" s="85" t="s">
        <v>835</v>
      </c>
      <c r="AF27" s="79" t="b">
        <v>0</v>
      </c>
      <c r="AG27" s="79" t="s">
        <v>839</v>
      </c>
      <c r="AH27" s="79"/>
      <c r="AI27" s="85" t="s">
        <v>835</v>
      </c>
      <c r="AJ27" s="79" t="b">
        <v>0</v>
      </c>
      <c r="AK27" s="79">
        <v>3</v>
      </c>
      <c r="AL27" s="85" t="s">
        <v>835</v>
      </c>
      <c r="AM27" s="79" t="s">
        <v>849</v>
      </c>
      <c r="AN27" s="79" t="b">
        <v>0</v>
      </c>
      <c r="AO27" s="85" t="s">
        <v>722</v>
      </c>
      <c r="AP27" s="79" t="s">
        <v>859</v>
      </c>
      <c r="AQ27" s="79">
        <v>0</v>
      </c>
      <c r="AR27" s="79">
        <v>0</v>
      </c>
      <c r="AS27" s="79"/>
      <c r="AT27" s="79"/>
      <c r="AU27" s="79"/>
      <c r="AV27" s="79"/>
      <c r="AW27" s="79"/>
      <c r="AX27" s="79"/>
      <c r="AY27" s="79"/>
      <c r="AZ27" s="79"/>
      <c r="BA27">
        <v>1</v>
      </c>
      <c r="BB27" s="78" t="str">
        <f>REPLACE(INDEX(GroupVertices[Group],MATCH(Edges[[#This Row],[Vertex 1]],GroupVertices[Vertex],0)),1,1,"")</f>
        <v>25</v>
      </c>
      <c r="BC27" s="78" t="str">
        <f>REPLACE(INDEX(GroupVertices[Group],MATCH(Edges[[#This Row],[Vertex 2]],GroupVertices[Vertex],0)),1,1,"")</f>
        <v>25</v>
      </c>
      <c r="BD27" s="48">
        <v>0</v>
      </c>
      <c r="BE27" s="49">
        <v>0</v>
      </c>
      <c r="BF27" s="48">
        <v>0</v>
      </c>
      <c r="BG27" s="49">
        <v>0</v>
      </c>
      <c r="BH27" s="48">
        <v>0</v>
      </c>
      <c r="BI27" s="49">
        <v>0</v>
      </c>
      <c r="BJ27" s="48">
        <v>5</v>
      </c>
      <c r="BK27" s="49">
        <v>100</v>
      </c>
      <c r="BL27" s="48">
        <v>5</v>
      </c>
    </row>
    <row r="28" spans="1:64" ht="15">
      <c r="A28" s="64" t="s">
        <v>229</v>
      </c>
      <c r="B28" s="64" t="s">
        <v>228</v>
      </c>
      <c r="C28" s="65" t="s">
        <v>2500</v>
      </c>
      <c r="D28" s="66">
        <v>3</v>
      </c>
      <c r="E28" s="67" t="s">
        <v>132</v>
      </c>
      <c r="F28" s="68">
        <v>32</v>
      </c>
      <c r="G28" s="65"/>
      <c r="H28" s="69"/>
      <c r="I28" s="70"/>
      <c r="J28" s="70"/>
      <c r="K28" s="34" t="s">
        <v>65</v>
      </c>
      <c r="L28" s="77">
        <v>28</v>
      </c>
      <c r="M28" s="77"/>
      <c r="N28" s="72"/>
      <c r="O28" s="79" t="s">
        <v>330</v>
      </c>
      <c r="P28" s="81">
        <v>43479.80556712963</v>
      </c>
      <c r="Q28" s="79" t="s">
        <v>349</v>
      </c>
      <c r="R28" s="79"/>
      <c r="S28" s="79"/>
      <c r="T28" s="79" t="s">
        <v>451</v>
      </c>
      <c r="U28" s="79"/>
      <c r="V28" s="82" t="s">
        <v>508</v>
      </c>
      <c r="W28" s="81">
        <v>43479.80556712963</v>
      </c>
      <c r="X28" s="82" t="s">
        <v>595</v>
      </c>
      <c r="Y28" s="79"/>
      <c r="Z28" s="79"/>
      <c r="AA28" s="85" t="s">
        <v>723</v>
      </c>
      <c r="AB28" s="79"/>
      <c r="AC28" s="79" t="b">
        <v>0</v>
      </c>
      <c r="AD28" s="79">
        <v>0</v>
      </c>
      <c r="AE28" s="85" t="s">
        <v>835</v>
      </c>
      <c r="AF28" s="79" t="b">
        <v>0</v>
      </c>
      <c r="AG28" s="79" t="s">
        <v>839</v>
      </c>
      <c r="AH28" s="79"/>
      <c r="AI28" s="85" t="s">
        <v>835</v>
      </c>
      <c r="AJ28" s="79" t="b">
        <v>0</v>
      </c>
      <c r="AK28" s="79">
        <v>3</v>
      </c>
      <c r="AL28" s="85" t="s">
        <v>722</v>
      </c>
      <c r="AM28" s="79" t="s">
        <v>849</v>
      </c>
      <c r="AN28" s="79" t="b">
        <v>0</v>
      </c>
      <c r="AO28" s="85" t="s">
        <v>722</v>
      </c>
      <c r="AP28" s="79" t="s">
        <v>176</v>
      </c>
      <c r="AQ28" s="79">
        <v>0</v>
      </c>
      <c r="AR28" s="79">
        <v>0</v>
      </c>
      <c r="AS28" s="79"/>
      <c r="AT28" s="79"/>
      <c r="AU28" s="79"/>
      <c r="AV28" s="79"/>
      <c r="AW28" s="79"/>
      <c r="AX28" s="79"/>
      <c r="AY28" s="79"/>
      <c r="AZ28" s="79"/>
      <c r="BA28">
        <v>1</v>
      </c>
      <c r="BB28" s="78" t="str">
        <f>REPLACE(INDEX(GroupVertices[Group],MATCH(Edges[[#This Row],[Vertex 1]],GroupVertices[Vertex],0)),1,1,"")</f>
        <v>25</v>
      </c>
      <c r="BC28" s="78" t="str">
        <f>REPLACE(INDEX(GroupVertices[Group],MATCH(Edges[[#This Row],[Vertex 2]],GroupVertices[Vertex],0)),1,1,"")</f>
        <v>25</v>
      </c>
      <c r="BD28" s="48">
        <v>0</v>
      </c>
      <c r="BE28" s="49">
        <v>0</v>
      </c>
      <c r="BF28" s="48">
        <v>0</v>
      </c>
      <c r="BG28" s="49">
        <v>0</v>
      </c>
      <c r="BH28" s="48">
        <v>0</v>
      </c>
      <c r="BI28" s="49">
        <v>0</v>
      </c>
      <c r="BJ28" s="48">
        <v>7</v>
      </c>
      <c r="BK28" s="49">
        <v>100</v>
      </c>
      <c r="BL28" s="48">
        <v>7</v>
      </c>
    </row>
    <row r="29" spans="1:64" ht="15">
      <c r="A29" s="64" t="s">
        <v>230</v>
      </c>
      <c r="B29" s="64" t="s">
        <v>327</v>
      </c>
      <c r="C29" s="65" t="s">
        <v>2500</v>
      </c>
      <c r="D29" s="66">
        <v>3</v>
      </c>
      <c r="E29" s="67" t="s">
        <v>132</v>
      </c>
      <c r="F29" s="68">
        <v>32</v>
      </c>
      <c r="G29" s="65"/>
      <c r="H29" s="69"/>
      <c r="I29" s="70"/>
      <c r="J29" s="70"/>
      <c r="K29" s="34" t="s">
        <v>65</v>
      </c>
      <c r="L29" s="77">
        <v>29</v>
      </c>
      <c r="M29" s="77"/>
      <c r="N29" s="72"/>
      <c r="O29" s="79" t="s">
        <v>330</v>
      </c>
      <c r="P29" s="81">
        <v>43479.80559027778</v>
      </c>
      <c r="Q29" s="79" t="s">
        <v>350</v>
      </c>
      <c r="R29" s="82" t="s">
        <v>425</v>
      </c>
      <c r="S29" s="79" t="s">
        <v>443</v>
      </c>
      <c r="T29" s="79" t="s">
        <v>455</v>
      </c>
      <c r="U29" s="79"/>
      <c r="V29" s="82" t="s">
        <v>509</v>
      </c>
      <c r="W29" s="81">
        <v>43479.80559027778</v>
      </c>
      <c r="X29" s="82" t="s">
        <v>596</v>
      </c>
      <c r="Y29" s="79"/>
      <c r="Z29" s="79"/>
      <c r="AA29" s="85" t="s">
        <v>724</v>
      </c>
      <c r="AB29" s="79"/>
      <c r="AC29" s="79" t="b">
        <v>0</v>
      </c>
      <c r="AD29" s="79">
        <v>0</v>
      </c>
      <c r="AE29" s="85" t="s">
        <v>835</v>
      </c>
      <c r="AF29" s="79" t="b">
        <v>0</v>
      </c>
      <c r="AG29" s="79" t="s">
        <v>839</v>
      </c>
      <c r="AH29" s="79"/>
      <c r="AI29" s="85" t="s">
        <v>835</v>
      </c>
      <c r="AJ29" s="79" t="b">
        <v>0</v>
      </c>
      <c r="AK29" s="79">
        <v>0</v>
      </c>
      <c r="AL29" s="85" t="s">
        <v>835</v>
      </c>
      <c r="AM29" s="79" t="s">
        <v>853</v>
      </c>
      <c r="AN29" s="79" t="b">
        <v>0</v>
      </c>
      <c r="AO29" s="85" t="s">
        <v>724</v>
      </c>
      <c r="AP29" s="79" t="s">
        <v>176</v>
      </c>
      <c r="AQ29" s="79">
        <v>0</v>
      </c>
      <c r="AR29" s="79">
        <v>0</v>
      </c>
      <c r="AS29" s="79"/>
      <c r="AT29" s="79"/>
      <c r="AU29" s="79"/>
      <c r="AV29" s="79"/>
      <c r="AW29" s="79"/>
      <c r="AX29" s="79"/>
      <c r="AY29" s="79"/>
      <c r="AZ29" s="79"/>
      <c r="BA29">
        <v>1</v>
      </c>
      <c r="BB29" s="78" t="str">
        <f>REPLACE(INDEX(GroupVertices[Group],MATCH(Edges[[#This Row],[Vertex 1]],GroupVertices[Vertex],0)),1,1,"")</f>
        <v>24</v>
      </c>
      <c r="BC29" s="78" t="str">
        <f>REPLACE(INDEX(GroupVertices[Group],MATCH(Edges[[#This Row],[Vertex 2]],GroupVertices[Vertex],0)),1,1,"")</f>
        <v>24</v>
      </c>
      <c r="BD29" s="48">
        <v>0</v>
      </c>
      <c r="BE29" s="49">
        <v>0</v>
      </c>
      <c r="BF29" s="48">
        <v>1</v>
      </c>
      <c r="BG29" s="49">
        <v>6.25</v>
      </c>
      <c r="BH29" s="48">
        <v>0</v>
      </c>
      <c r="BI29" s="49">
        <v>0</v>
      </c>
      <c r="BJ29" s="48">
        <v>15</v>
      </c>
      <c r="BK29" s="49">
        <v>93.75</v>
      </c>
      <c r="BL29" s="48">
        <v>16</v>
      </c>
    </row>
    <row r="30" spans="1:64" ht="15">
      <c r="A30" s="64" t="s">
        <v>231</v>
      </c>
      <c r="B30" s="64" t="s">
        <v>287</v>
      </c>
      <c r="C30" s="65" t="s">
        <v>2500</v>
      </c>
      <c r="D30" s="66">
        <v>3</v>
      </c>
      <c r="E30" s="67" t="s">
        <v>132</v>
      </c>
      <c r="F30" s="68">
        <v>32</v>
      </c>
      <c r="G30" s="65"/>
      <c r="H30" s="69"/>
      <c r="I30" s="70"/>
      <c r="J30" s="70"/>
      <c r="K30" s="34" t="s">
        <v>65</v>
      </c>
      <c r="L30" s="77">
        <v>30</v>
      </c>
      <c r="M30" s="77"/>
      <c r="N30" s="72"/>
      <c r="O30" s="79" t="s">
        <v>330</v>
      </c>
      <c r="P30" s="81">
        <v>43479.80559027778</v>
      </c>
      <c r="Q30" s="79" t="s">
        <v>351</v>
      </c>
      <c r="R30" s="79"/>
      <c r="S30" s="79"/>
      <c r="T30" s="79" t="s">
        <v>456</v>
      </c>
      <c r="U30" s="82" t="s">
        <v>477</v>
      </c>
      <c r="V30" s="82" t="s">
        <v>477</v>
      </c>
      <c r="W30" s="81">
        <v>43479.80559027778</v>
      </c>
      <c r="X30" s="82" t="s">
        <v>597</v>
      </c>
      <c r="Y30" s="79"/>
      <c r="Z30" s="79"/>
      <c r="AA30" s="85" t="s">
        <v>725</v>
      </c>
      <c r="AB30" s="79"/>
      <c r="AC30" s="79" t="b">
        <v>0</v>
      </c>
      <c r="AD30" s="79">
        <v>0</v>
      </c>
      <c r="AE30" s="85" t="s">
        <v>835</v>
      </c>
      <c r="AF30" s="79" t="b">
        <v>0</v>
      </c>
      <c r="AG30" s="79" t="s">
        <v>839</v>
      </c>
      <c r="AH30" s="79"/>
      <c r="AI30" s="85" t="s">
        <v>835</v>
      </c>
      <c r="AJ30" s="79" t="b">
        <v>0</v>
      </c>
      <c r="AK30" s="79">
        <v>4</v>
      </c>
      <c r="AL30" s="85" t="s">
        <v>789</v>
      </c>
      <c r="AM30" s="79" t="s">
        <v>849</v>
      </c>
      <c r="AN30" s="79" t="b">
        <v>0</v>
      </c>
      <c r="AO30" s="85" t="s">
        <v>789</v>
      </c>
      <c r="AP30" s="79" t="s">
        <v>176</v>
      </c>
      <c r="AQ30" s="79">
        <v>0</v>
      </c>
      <c r="AR30" s="79">
        <v>0</v>
      </c>
      <c r="AS30" s="79"/>
      <c r="AT30" s="79"/>
      <c r="AU30" s="79"/>
      <c r="AV30" s="79"/>
      <c r="AW30" s="79"/>
      <c r="AX30" s="79"/>
      <c r="AY30" s="79"/>
      <c r="AZ30" s="79"/>
      <c r="BA30">
        <v>1</v>
      </c>
      <c r="BB30" s="78" t="str">
        <f>REPLACE(INDEX(GroupVertices[Group],MATCH(Edges[[#This Row],[Vertex 1]],GroupVertices[Vertex],0)),1,1,"")</f>
        <v>9</v>
      </c>
      <c r="BC30" s="78" t="str">
        <f>REPLACE(INDEX(GroupVertices[Group],MATCH(Edges[[#This Row],[Vertex 2]],GroupVertices[Vertex],0)),1,1,"")</f>
        <v>9</v>
      </c>
      <c r="BD30" s="48">
        <v>0</v>
      </c>
      <c r="BE30" s="49">
        <v>0</v>
      </c>
      <c r="BF30" s="48">
        <v>0</v>
      </c>
      <c r="BG30" s="49">
        <v>0</v>
      </c>
      <c r="BH30" s="48">
        <v>0</v>
      </c>
      <c r="BI30" s="49">
        <v>0</v>
      </c>
      <c r="BJ30" s="48">
        <v>15</v>
      </c>
      <c r="BK30" s="49">
        <v>100</v>
      </c>
      <c r="BL30" s="48">
        <v>15</v>
      </c>
    </row>
    <row r="31" spans="1:64" ht="15">
      <c r="A31" s="64" t="s">
        <v>232</v>
      </c>
      <c r="B31" s="64" t="s">
        <v>324</v>
      </c>
      <c r="C31" s="65" t="s">
        <v>2500</v>
      </c>
      <c r="D31" s="66">
        <v>3</v>
      </c>
      <c r="E31" s="67" t="s">
        <v>132</v>
      </c>
      <c r="F31" s="68">
        <v>32</v>
      </c>
      <c r="G31" s="65"/>
      <c r="H31" s="69"/>
      <c r="I31" s="70"/>
      <c r="J31" s="70"/>
      <c r="K31" s="34" t="s">
        <v>65</v>
      </c>
      <c r="L31" s="77">
        <v>31</v>
      </c>
      <c r="M31" s="77"/>
      <c r="N31" s="72"/>
      <c r="O31" s="79" t="s">
        <v>330</v>
      </c>
      <c r="P31" s="81">
        <v>43479.80564814815</v>
      </c>
      <c r="Q31" s="79" t="s">
        <v>332</v>
      </c>
      <c r="R31" s="79"/>
      <c r="S31" s="79"/>
      <c r="T31" s="79" t="s">
        <v>450</v>
      </c>
      <c r="U31" s="79"/>
      <c r="V31" s="82" t="s">
        <v>510</v>
      </c>
      <c r="W31" s="81">
        <v>43479.80564814815</v>
      </c>
      <c r="X31" s="82" t="s">
        <v>598</v>
      </c>
      <c r="Y31" s="79"/>
      <c r="Z31" s="79"/>
      <c r="AA31" s="85" t="s">
        <v>726</v>
      </c>
      <c r="AB31" s="79"/>
      <c r="AC31" s="79" t="b">
        <v>0</v>
      </c>
      <c r="AD31" s="79">
        <v>0</v>
      </c>
      <c r="AE31" s="85" t="s">
        <v>835</v>
      </c>
      <c r="AF31" s="79" t="b">
        <v>0</v>
      </c>
      <c r="AG31" s="79" t="s">
        <v>839</v>
      </c>
      <c r="AH31" s="79"/>
      <c r="AI31" s="85" t="s">
        <v>835</v>
      </c>
      <c r="AJ31" s="79" t="b">
        <v>0</v>
      </c>
      <c r="AK31" s="79">
        <v>16</v>
      </c>
      <c r="AL31" s="85" t="s">
        <v>754</v>
      </c>
      <c r="AM31" s="79" t="s">
        <v>848</v>
      </c>
      <c r="AN31" s="79" t="b">
        <v>0</v>
      </c>
      <c r="AO31" s="85" t="s">
        <v>754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232</v>
      </c>
      <c r="B32" s="64" t="s">
        <v>257</v>
      </c>
      <c r="C32" s="65" t="s">
        <v>2500</v>
      </c>
      <c r="D32" s="66">
        <v>3</v>
      </c>
      <c r="E32" s="67" t="s">
        <v>132</v>
      </c>
      <c r="F32" s="68">
        <v>32</v>
      </c>
      <c r="G32" s="65"/>
      <c r="H32" s="69"/>
      <c r="I32" s="70"/>
      <c r="J32" s="70"/>
      <c r="K32" s="34" t="s">
        <v>65</v>
      </c>
      <c r="L32" s="77">
        <v>32</v>
      </c>
      <c r="M32" s="77"/>
      <c r="N32" s="72"/>
      <c r="O32" s="79" t="s">
        <v>330</v>
      </c>
      <c r="P32" s="81">
        <v>43479.80564814815</v>
      </c>
      <c r="Q32" s="79" t="s">
        <v>332</v>
      </c>
      <c r="R32" s="79"/>
      <c r="S32" s="79"/>
      <c r="T32" s="79" t="s">
        <v>450</v>
      </c>
      <c r="U32" s="79"/>
      <c r="V32" s="82" t="s">
        <v>510</v>
      </c>
      <c r="W32" s="81">
        <v>43479.80564814815</v>
      </c>
      <c r="X32" s="82" t="s">
        <v>598</v>
      </c>
      <c r="Y32" s="79"/>
      <c r="Z32" s="79"/>
      <c r="AA32" s="85" t="s">
        <v>726</v>
      </c>
      <c r="AB32" s="79"/>
      <c r="AC32" s="79" t="b">
        <v>0</v>
      </c>
      <c r="AD32" s="79">
        <v>0</v>
      </c>
      <c r="AE32" s="85" t="s">
        <v>835</v>
      </c>
      <c r="AF32" s="79" t="b">
        <v>0</v>
      </c>
      <c r="AG32" s="79" t="s">
        <v>839</v>
      </c>
      <c r="AH32" s="79"/>
      <c r="AI32" s="85" t="s">
        <v>835</v>
      </c>
      <c r="AJ32" s="79" t="b">
        <v>0</v>
      </c>
      <c r="AK32" s="79">
        <v>16</v>
      </c>
      <c r="AL32" s="85" t="s">
        <v>754</v>
      </c>
      <c r="AM32" s="79" t="s">
        <v>848</v>
      </c>
      <c r="AN32" s="79" t="b">
        <v>0</v>
      </c>
      <c r="AO32" s="85" t="s">
        <v>754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v>
      </c>
      <c r="BF32" s="48">
        <v>1</v>
      </c>
      <c r="BG32" s="49">
        <v>5</v>
      </c>
      <c r="BH32" s="48">
        <v>0</v>
      </c>
      <c r="BI32" s="49">
        <v>0</v>
      </c>
      <c r="BJ32" s="48">
        <v>18</v>
      </c>
      <c r="BK32" s="49">
        <v>90</v>
      </c>
      <c r="BL32" s="48">
        <v>20</v>
      </c>
    </row>
    <row r="33" spans="1:64" ht="15">
      <c r="A33" s="64" t="s">
        <v>233</v>
      </c>
      <c r="B33" s="64" t="s">
        <v>240</v>
      </c>
      <c r="C33" s="65" t="s">
        <v>2500</v>
      </c>
      <c r="D33" s="66">
        <v>3</v>
      </c>
      <c r="E33" s="67" t="s">
        <v>132</v>
      </c>
      <c r="F33" s="68">
        <v>32</v>
      </c>
      <c r="G33" s="65"/>
      <c r="H33" s="69"/>
      <c r="I33" s="70"/>
      <c r="J33" s="70"/>
      <c r="K33" s="34" t="s">
        <v>65</v>
      </c>
      <c r="L33" s="77">
        <v>33</v>
      </c>
      <c r="M33" s="77"/>
      <c r="N33" s="72"/>
      <c r="O33" s="79" t="s">
        <v>330</v>
      </c>
      <c r="P33" s="81">
        <v>43479.80567129629</v>
      </c>
      <c r="Q33" s="79" t="s">
        <v>352</v>
      </c>
      <c r="R33" s="79"/>
      <c r="S33" s="79"/>
      <c r="T33" s="79"/>
      <c r="U33" s="79"/>
      <c r="V33" s="82" t="s">
        <v>511</v>
      </c>
      <c r="W33" s="81">
        <v>43479.80567129629</v>
      </c>
      <c r="X33" s="82" t="s">
        <v>599</v>
      </c>
      <c r="Y33" s="79"/>
      <c r="Z33" s="79"/>
      <c r="AA33" s="85" t="s">
        <v>727</v>
      </c>
      <c r="AB33" s="79"/>
      <c r="AC33" s="79" t="b">
        <v>0</v>
      </c>
      <c r="AD33" s="79">
        <v>0</v>
      </c>
      <c r="AE33" s="85" t="s">
        <v>835</v>
      </c>
      <c r="AF33" s="79" t="b">
        <v>0</v>
      </c>
      <c r="AG33" s="79" t="s">
        <v>839</v>
      </c>
      <c r="AH33" s="79"/>
      <c r="AI33" s="85" t="s">
        <v>835</v>
      </c>
      <c r="AJ33" s="79" t="b">
        <v>0</v>
      </c>
      <c r="AK33" s="79">
        <v>3</v>
      </c>
      <c r="AL33" s="85" t="s">
        <v>735</v>
      </c>
      <c r="AM33" s="79" t="s">
        <v>851</v>
      </c>
      <c r="AN33" s="79" t="b">
        <v>0</v>
      </c>
      <c r="AO33" s="85" t="s">
        <v>735</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v>1</v>
      </c>
      <c r="BE33" s="49">
        <v>3.4482758620689653</v>
      </c>
      <c r="BF33" s="48">
        <v>2</v>
      </c>
      <c r="BG33" s="49">
        <v>6.896551724137931</v>
      </c>
      <c r="BH33" s="48">
        <v>0</v>
      </c>
      <c r="BI33" s="49">
        <v>0</v>
      </c>
      <c r="BJ33" s="48">
        <v>26</v>
      </c>
      <c r="BK33" s="49">
        <v>89.65517241379311</v>
      </c>
      <c r="BL33" s="48">
        <v>29</v>
      </c>
    </row>
    <row r="34" spans="1:64" ht="15">
      <c r="A34" s="64" t="s">
        <v>234</v>
      </c>
      <c r="B34" s="64" t="s">
        <v>311</v>
      </c>
      <c r="C34" s="65" t="s">
        <v>2501</v>
      </c>
      <c r="D34" s="66">
        <v>3</v>
      </c>
      <c r="E34" s="67" t="s">
        <v>136</v>
      </c>
      <c r="F34" s="68">
        <v>6</v>
      </c>
      <c r="G34" s="65"/>
      <c r="H34" s="69"/>
      <c r="I34" s="70"/>
      <c r="J34" s="70"/>
      <c r="K34" s="34" t="s">
        <v>65</v>
      </c>
      <c r="L34" s="77">
        <v>34</v>
      </c>
      <c r="M34" s="77"/>
      <c r="N34" s="72"/>
      <c r="O34" s="79" t="s">
        <v>330</v>
      </c>
      <c r="P34" s="81">
        <v>43479.8055787037</v>
      </c>
      <c r="Q34" s="79" t="s">
        <v>353</v>
      </c>
      <c r="R34" s="79"/>
      <c r="S34" s="79"/>
      <c r="T34" s="79" t="s">
        <v>451</v>
      </c>
      <c r="U34" s="82" t="s">
        <v>478</v>
      </c>
      <c r="V34" s="82" t="s">
        <v>478</v>
      </c>
      <c r="W34" s="81">
        <v>43479.8055787037</v>
      </c>
      <c r="X34" s="82" t="s">
        <v>600</v>
      </c>
      <c r="Y34" s="79"/>
      <c r="Z34" s="79"/>
      <c r="AA34" s="85" t="s">
        <v>728</v>
      </c>
      <c r="AB34" s="79"/>
      <c r="AC34" s="79" t="b">
        <v>0</v>
      </c>
      <c r="AD34" s="79">
        <v>0</v>
      </c>
      <c r="AE34" s="85" t="s">
        <v>835</v>
      </c>
      <c r="AF34" s="79" t="b">
        <v>0</v>
      </c>
      <c r="AG34" s="79" t="s">
        <v>839</v>
      </c>
      <c r="AH34" s="79"/>
      <c r="AI34" s="85" t="s">
        <v>835</v>
      </c>
      <c r="AJ34" s="79" t="b">
        <v>0</v>
      </c>
      <c r="AK34" s="79">
        <v>32</v>
      </c>
      <c r="AL34" s="85" t="s">
        <v>820</v>
      </c>
      <c r="AM34" s="79" t="s">
        <v>849</v>
      </c>
      <c r="AN34" s="79" t="b">
        <v>0</v>
      </c>
      <c r="AO34" s="85" t="s">
        <v>820</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7</v>
      </c>
      <c r="BK34" s="49">
        <v>100</v>
      </c>
      <c r="BL34" s="48">
        <v>7</v>
      </c>
    </row>
    <row r="35" spans="1:64" ht="15">
      <c r="A35" s="64" t="s">
        <v>234</v>
      </c>
      <c r="B35" s="64" t="s">
        <v>311</v>
      </c>
      <c r="C35" s="65" t="s">
        <v>2501</v>
      </c>
      <c r="D35" s="66">
        <v>3</v>
      </c>
      <c r="E35" s="67" t="s">
        <v>136</v>
      </c>
      <c r="F35" s="68">
        <v>6</v>
      </c>
      <c r="G35" s="65"/>
      <c r="H35" s="69"/>
      <c r="I35" s="70"/>
      <c r="J35" s="70"/>
      <c r="K35" s="34" t="s">
        <v>65</v>
      </c>
      <c r="L35" s="77">
        <v>35</v>
      </c>
      <c r="M35" s="77"/>
      <c r="N35" s="72"/>
      <c r="O35" s="79" t="s">
        <v>330</v>
      </c>
      <c r="P35" s="81">
        <v>43479.80567129629</v>
      </c>
      <c r="Q35" s="79" t="s">
        <v>333</v>
      </c>
      <c r="R35" s="79"/>
      <c r="S35" s="79"/>
      <c r="T35" s="79" t="s">
        <v>451</v>
      </c>
      <c r="U35" s="82" t="s">
        <v>474</v>
      </c>
      <c r="V35" s="82" t="s">
        <v>474</v>
      </c>
      <c r="W35" s="81">
        <v>43479.80567129629</v>
      </c>
      <c r="X35" s="82" t="s">
        <v>601</v>
      </c>
      <c r="Y35" s="79"/>
      <c r="Z35" s="79"/>
      <c r="AA35" s="85" t="s">
        <v>729</v>
      </c>
      <c r="AB35" s="79"/>
      <c r="AC35" s="79" t="b">
        <v>0</v>
      </c>
      <c r="AD35" s="79">
        <v>0</v>
      </c>
      <c r="AE35" s="85" t="s">
        <v>835</v>
      </c>
      <c r="AF35" s="79" t="b">
        <v>0</v>
      </c>
      <c r="AG35" s="79" t="s">
        <v>839</v>
      </c>
      <c r="AH35" s="79"/>
      <c r="AI35" s="85" t="s">
        <v>835</v>
      </c>
      <c r="AJ35" s="79" t="b">
        <v>0</v>
      </c>
      <c r="AK35" s="79">
        <v>37</v>
      </c>
      <c r="AL35" s="85" t="s">
        <v>819</v>
      </c>
      <c r="AM35" s="79" t="s">
        <v>849</v>
      </c>
      <c r="AN35" s="79" t="b">
        <v>0</v>
      </c>
      <c r="AO35" s="85" t="s">
        <v>819</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14</v>
      </c>
      <c r="BK35" s="49">
        <v>100</v>
      </c>
      <c r="BL35" s="48">
        <v>14</v>
      </c>
    </row>
    <row r="36" spans="1:64" ht="15">
      <c r="A36" s="64" t="s">
        <v>235</v>
      </c>
      <c r="B36" s="64" t="s">
        <v>235</v>
      </c>
      <c r="C36" s="65" t="s">
        <v>2500</v>
      </c>
      <c r="D36" s="66">
        <v>3</v>
      </c>
      <c r="E36" s="67" t="s">
        <v>132</v>
      </c>
      <c r="F36" s="68">
        <v>32</v>
      </c>
      <c r="G36" s="65"/>
      <c r="H36" s="69"/>
      <c r="I36" s="70"/>
      <c r="J36" s="70"/>
      <c r="K36" s="34" t="s">
        <v>65</v>
      </c>
      <c r="L36" s="77">
        <v>36</v>
      </c>
      <c r="M36" s="77"/>
      <c r="N36" s="72"/>
      <c r="O36" s="79" t="s">
        <v>176</v>
      </c>
      <c r="P36" s="81">
        <v>43479.80568287037</v>
      </c>
      <c r="Q36" s="79" t="s">
        <v>354</v>
      </c>
      <c r="R36" s="79"/>
      <c r="S36" s="79"/>
      <c r="T36" s="79" t="s">
        <v>457</v>
      </c>
      <c r="U36" s="79"/>
      <c r="V36" s="82" t="s">
        <v>512</v>
      </c>
      <c r="W36" s="81">
        <v>43479.80568287037</v>
      </c>
      <c r="X36" s="82" t="s">
        <v>602</v>
      </c>
      <c r="Y36" s="79"/>
      <c r="Z36" s="79"/>
      <c r="AA36" s="85" t="s">
        <v>730</v>
      </c>
      <c r="AB36" s="79"/>
      <c r="AC36" s="79" t="b">
        <v>0</v>
      </c>
      <c r="AD36" s="79">
        <v>0</v>
      </c>
      <c r="AE36" s="85" t="s">
        <v>835</v>
      </c>
      <c r="AF36" s="79" t="b">
        <v>0</v>
      </c>
      <c r="AG36" s="79" t="s">
        <v>839</v>
      </c>
      <c r="AH36" s="79"/>
      <c r="AI36" s="85" t="s">
        <v>835</v>
      </c>
      <c r="AJ36" s="79" t="b">
        <v>0</v>
      </c>
      <c r="AK36" s="79">
        <v>0</v>
      </c>
      <c r="AL36" s="85" t="s">
        <v>835</v>
      </c>
      <c r="AM36" s="79" t="s">
        <v>851</v>
      </c>
      <c r="AN36" s="79" t="b">
        <v>0</v>
      </c>
      <c r="AO36" s="85" t="s">
        <v>730</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1</v>
      </c>
      <c r="BE36" s="49">
        <v>2.7027027027027026</v>
      </c>
      <c r="BF36" s="48">
        <v>0</v>
      </c>
      <c r="BG36" s="49">
        <v>0</v>
      </c>
      <c r="BH36" s="48">
        <v>0</v>
      </c>
      <c r="BI36" s="49">
        <v>0</v>
      </c>
      <c r="BJ36" s="48">
        <v>36</v>
      </c>
      <c r="BK36" s="49">
        <v>97.29729729729729</v>
      </c>
      <c r="BL36" s="48">
        <v>37</v>
      </c>
    </row>
    <row r="37" spans="1:64" ht="15">
      <c r="A37" s="64" t="s">
        <v>236</v>
      </c>
      <c r="B37" s="64" t="s">
        <v>322</v>
      </c>
      <c r="C37" s="65" t="s">
        <v>2500</v>
      </c>
      <c r="D37" s="66">
        <v>3</v>
      </c>
      <c r="E37" s="67" t="s">
        <v>132</v>
      </c>
      <c r="F37" s="68">
        <v>32</v>
      </c>
      <c r="G37" s="65"/>
      <c r="H37" s="69"/>
      <c r="I37" s="70"/>
      <c r="J37" s="70"/>
      <c r="K37" s="34" t="s">
        <v>65</v>
      </c>
      <c r="L37" s="77">
        <v>37</v>
      </c>
      <c r="M37" s="77"/>
      <c r="N37" s="72"/>
      <c r="O37" s="79" t="s">
        <v>330</v>
      </c>
      <c r="P37" s="81">
        <v>43479.80569444445</v>
      </c>
      <c r="Q37" s="79" t="s">
        <v>355</v>
      </c>
      <c r="R37" s="82" t="s">
        <v>426</v>
      </c>
      <c r="S37" s="79" t="s">
        <v>440</v>
      </c>
      <c r="T37" s="79" t="s">
        <v>451</v>
      </c>
      <c r="U37" s="79"/>
      <c r="V37" s="82" t="s">
        <v>513</v>
      </c>
      <c r="W37" s="81">
        <v>43479.80569444445</v>
      </c>
      <c r="X37" s="82" t="s">
        <v>603</v>
      </c>
      <c r="Y37" s="79"/>
      <c r="Z37" s="79"/>
      <c r="AA37" s="85" t="s">
        <v>731</v>
      </c>
      <c r="AB37" s="79"/>
      <c r="AC37" s="79" t="b">
        <v>0</v>
      </c>
      <c r="AD37" s="79">
        <v>0</v>
      </c>
      <c r="AE37" s="85" t="s">
        <v>835</v>
      </c>
      <c r="AF37" s="79" t="b">
        <v>1</v>
      </c>
      <c r="AG37" s="79" t="s">
        <v>839</v>
      </c>
      <c r="AH37" s="79"/>
      <c r="AI37" s="85" t="s">
        <v>841</v>
      </c>
      <c r="AJ37" s="79" t="b">
        <v>0</v>
      </c>
      <c r="AK37" s="79">
        <v>323</v>
      </c>
      <c r="AL37" s="85" t="s">
        <v>831</v>
      </c>
      <c r="AM37" s="79" t="s">
        <v>849</v>
      </c>
      <c r="AN37" s="79" t="b">
        <v>0</v>
      </c>
      <c r="AO37" s="85" t="s">
        <v>831</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10</v>
      </c>
      <c r="BK37" s="49">
        <v>100</v>
      </c>
      <c r="BL37" s="48">
        <v>10</v>
      </c>
    </row>
    <row r="38" spans="1:64" ht="15">
      <c r="A38" s="64" t="s">
        <v>237</v>
      </c>
      <c r="B38" s="64" t="s">
        <v>282</v>
      </c>
      <c r="C38" s="65" t="s">
        <v>2500</v>
      </c>
      <c r="D38" s="66">
        <v>3</v>
      </c>
      <c r="E38" s="67" t="s">
        <v>132</v>
      </c>
      <c r="F38" s="68">
        <v>32</v>
      </c>
      <c r="G38" s="65"/>
      <c r="H38" s="69"/>
      <c r="I38" s="70"/>
      <c r="J38" s="70"/>
      <c r="K38" s="34" t="s">
        <v>65</v>
      </c>
      <c r="L38" s="77">
        <v>38</v>
      </c>
      <c r="M38" s="77"/>
      <c r="N38" s="72"/>
      <c r="O38" s="79" t="s">
        <v>330</v>
      </c>
      <c r="P38" s="81">
        <v>43479.80574074074</v>
      </c>
      <c r="Q38" s="79" t="s">
        <v>356</v>
      </c>
      <c r="R38" s="79"/>
      <c r="S38" s="79"/>
      <c r="T38" s="79"/>
      <c r="U38" s="79"/>
      <c r="V38" s="82" t="s">
        <v>514</v>
      </c>
      <c r="W38" s="81">
        <v>43479.80574074074</v>
      </c>
      <c r="X38" s="82" t="s">
        <v>604</v>
      </c>
      <c r="Y38" s="79"/>
      <c r="Z38" s="79"/>
      <c r="AA38" s="85" t="s">
        <v>732</v>
      </c>
      <c r="AB38" s="79"/>
      <c r="AC38" s="79" t="b">
        <v>0</v>
      </c>
      <c r="AD38" s="79">
        <v>0</v>
      </c>
      <c r="AE38" s="85" t="s">
        <v>835</v>
      </c>
      <c r="AF38" s="79" t="b">
        <v>0</v>
      </c>
      <c r="AG38" s="79" t="s">
        <v>839</v>
      </c>
      <c r="AH38" s="79"/>
      <c r="AI38" s="85" t="s">
        <v>835</v>
      </c>
      <c r="AJ38" s="79" t="b">
        <v>0</v>
      </c>
      <c r="AK38" s="79">
        <v>169</v>
      </c>
      <c r="AL38" s="85" t="s">
        <v>783</v>
      </c>
      <c r="AM38" s="79" t="s">
        <v>849</v>
      </c>
      <c r="AN38" s="79" t="b">
        <v>0</v>
      </c>
      <c r="AO38" s="85" t="s">
        <v>783</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10</v>
      </c>
      <c r="BD38" s="48">
        <v>2</v>
      </c>
      <c r="BE38" s="49">
        <v>8</v>
      </c>
      <c r="BF38" s="48">
        <v>1</v>
      </c>
      <c r="BG38" s="49">
        <v>4</v>
      </c>
      <c r="BH38" s="48">
        <v>0</v>
      </c>
      <c r="BI38" s="49">
        <v>0</v>
      </c>
      <c r="BJ38" s="48">
        <v>22</v>
      </c>
      <c r="BK38" s="49">
        <v>88</v>
      </c>
      <c r="BL38" s="48">
        <v>25</v>
      </c>
    </row>
    <row r="39" spans="1:64" ht="15">
      <c r="A39" s="64" t="s">
        <v>238</v>
      </c>
      <c r="B39" s="64" t="s">
        <v>261</v>
      </c>
      <c r="C39" s="65" t="s">
        <v>2500</v>
      </c>
      <c r="D39" s="66">
        <v>3</v>
      </c>
      <c r="E39" s="67" t="s">
        <v>132</v>
      </c>
      <c r="F39" s="68">
        <v>32</v>
      </c>
      <c r="G39" s="65"/>
      <c r="H39" s="69"/>
      <c r="I39" s="70"/>
      <c r="J39" s="70"/>
      <c r="K39" s="34" t="s">
        <v>65</v>
      </c>
      <c r="L39" s="77">
        <v>39</v>
      </c>
      <c r="M39" s="77"/>
      <c r="N39" s="72"/>
      <c r="O39" s="79" t="s">
        <v>330</v>
      </c>
      <c r="P39" s="81">
        <v>43479.80574074074</v>
      </c>
      <c r="Q39" s="79" t="s">
        <v>357</v>
      </c>
      <c r="R39" s="79"/>
      <c r="S39" s="79"/>
      <c r="T39" s="79" t="s">
        <v>451</v>
      </c>
      <c r="U39" s="79"/>
      <c r="V39" s="82" t="s">
        <v>515</v>
      </c>
      <c r="W39" s="81">
        <v>43479.80574074074</v>
      </c>
      <c r="X39" s="82" t="s">
        <v>605</v>
      </c>
      <c r="Y39" s="79"/>
      <c r="Z39" s="79"/>
      <c r="AA39" s="85" t="s">
        <v>733</v>
      </c>
      <c r="AB39" s="79"/>
      <c r="AC39" s="79" t="b">
        <v>0</v>
      </c>
      <c r="AD39" s="79">
        <v>0</v>
      </c>
      <c r="AE39" s="85" t="s">
        <v>835</v>
      </c>
      <c r="AF39" s="79" t="b">
        <v>0</v>
      </c>
      <c r="AG39" s="79" t="s">
        <v>839</v>
      </c>
      <c r="AH39" s="79"/>
      <c r="AI39" s="85" t="s">
        <v>835</v>
      </c>
      <c r="AJ39" s="79" t="b">
        <v>0</v>
      </c>
      <c r="AK39" s="79">
        <v>15</v>
      </c>
      <c r="AL39" s="85" t="s">
        <v>758</v>
      </c>
      <c r="AM39" s="79" t="s">
        <v>849</v>
      </c>
      <c r="AN39" s="79" t="b">
        <v>0</v>
      </c>
      <c r="AO39" s="85" t="s">
        <v>758</v>
      </c>
      <c r="AP39" s="79" t="s">
        <v>176</v>
      </c>
      <c r="AQ39" s="79">
        <v>0</v>
      </c>
      <c r="AR39" s="79">
        <v>0</v>
      </c>
      <c r="AS39" s="79"/>
      <c r="AT39" s="79"/>
      <c r="AU39" s="79"/>
      <c r="AV39" s="79"/>
      <c r="AW39" s="79"/>
      <c r="AX39" s="79"/>
      <c r="AY39" s="79"/>
      <c r="AZ39" s="79"/>
      <c r="BA39">
        <v>1</v>
      </c>
      <c r="BB39" s="78" t="str">
        <f>REPLACE(INDEX(GroupVertices[Group],MATCH(Edges[[#This Row],[Vertex 1]],GroupVertices[Vertex],0)),1,1,"")</f>
        <v>12</v>
      </c>
      <c r="BC39" s="78" t="str">
        <f>REPLACE(INDEX(GroupVertices[Group],MATCH(Edges[[#This Row],[Vertex 2]],GroupVertices[Vertex],0)),1,1,"")</f>
        <v>12</v>
      </c>
      <c r="BD39" s="48">
        <v>1</v>
      </c>
      <c r="BE39" s="49">
        <v>7.6923076923076925</v>
      </c>
      <c r="BF39" s="48">
        <v>1</v>
      </c>
      <c r="BG39" s="49">
        <v>7.6923076923076925</v>
      </c>
      <c r="BH39" s="48">
        <v>0</v>
      </c>
      <c r="BI39" s="49">
        <v>0</v>
      </c>
      <c r="BJ39" s="48">
        <v>11</v>
      </c>
      <c r="BK39" s="49">
        <v>84.61538461538461</v>
      </c>
      <c r="BL39" s="48">
        <v>13</v>
      </c>
    </row>
    <row r="40" spans="1:64" ht="15">
      <c r="A40" s="64" t="s">
        <v>239</v>
      </c>
      <c r="B40" s="64" t="s">
        <v>239</v>
      </c>
      <c r="C40" s="65" t="s">
        <v>2500</v>
      </c>
      <c r="D40" s="66">
        <v>3</v>
      </c>
      <c r="E40" s="67" t="s">
        <v>132</v>
      </c>
      <c r="F40" s="68">
        <v>32</v>
      </c>
      <c r="G40" s="65"/>
      <c r="H40" s="69"/>
      <c r="I40" s="70"/>
      <c r="J40" s="70"/>
      <c r="K40" s="34" t="s">
        <v>65</v>
      </c>
      <c r="L40" s="77">
        <v>40</v>
      </c>
      <c r="M40" s="77"/>
      <c r="N40" s="72"/>
      <c r="O40" s="79" t="s">
        <v>176</v>
      </c>
      <c r="P40" s="81">
        <v>43479.805763888886</v>
      </c>
      <c r="Q40" s="79" t="s">
        <v>358</v>
      </c>
      <c r="R40" s="82" t="s">
        <v>427</v>
      </c>
      <c r="S40" s="79" t="s">
        <v>440</v>
      </c>
      <c r="T40" s="79" t="s">
        <v>458</v>
      </c>
      <c r="U40" s="79"/>
      <c r="V40" s="82" t="s">
        <v>516</v>
      </c>
      <c r="W40" s="81">
        <v>43479.805763888886</v>
      </c>
      <c r="X40" s="82" t="s">
        <v>606</v>
      </c>
      <c r="Y40" s="79"/>
      <c r="Z40" s="79"/>
      <c r="AA40" s="85" t="s">
        <v>734</v>
      </c>
      <c r="AB40" s="79"/>
      <c r="AC40" s="79" t="b">
        <v>0</v>
      </c>
      <c r="AD40" s="79">
        <v>0</v>
      </c>
      <c r="AE40" s="85" t="s">
        <v>835</v>
      </c>
      <c r="AF40" s="79" t="b">
        <v>1</v>
      </c>
      <c r="AG40" s="79" t="s">
        <v>839</v>
      </c>
      <c r="AH40" s="79"/>
      <c r="AI40" s="85" t="s">
        <v>842</v>
      </c>
      <c r="AJ40" s="79" t="b">
        <v>0</v>
      </c>
      <c r="AK40" s="79">
        <v>0</v>
      </c>
      <c r="AL40" s="85" t="s">
        <v>835</v>
      </c>
      <c r="AM40" s="79" t="s">
        <v>850</v>
      </c>
      <c r="AN40" s="79" t="b">
        <v>0</v>
      </c>
      <c r="AO40" s="85" t="s">
        <v>734</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1</v>
      </c>
      <c r="BG40" s="49">
        <v>4.166666666666667</v>
      </c>
      <c r="BH40" s="48">
        <v>0</v>
      </c>
      <c r="BI40" s="49">
        <v>0</v>
      </c>
      <c r="BJ40" s="48">
        <v>23</v>
      </c>
      <c r="BK40" s="49">
        <v>95.83333333333333</v>
      </c>
      <c r="BL40" s="48">
        <v>24</v>
      </c>
    </row>
    <row r="41" spans="1:64" ht="15">
      <c r="A41" s="64" t="s">
        <v>240</v>
      </c>
      <c r="B41" s="64" t="s">
        <v>240</v>
      </c>
      <c r="C41" s="65" t="s">
        <v>2500</v>
      </c>
      <c r="D41" s="66">
        <v>3</v>
      </c>
      <c r="E41" s="67" t="s">
        <v>132</v>
      </c>
      <c r="F41" s="68">
        <v>32</v>
      </c>
      <c r="G41" s="65"/>
      <c r="H41" s="69"/>
      <c r="I41" s="70"/>
      <c r="J41" s="70"/>
      <c r="K41" s="34" t="s">
        <v>65</v>
      </c>
      <c r="L41" s="77">
        <v>41</v>
      </c>
      <c r="M41" s="77"/>
      <c r="N41" s="72"/>
      <c r="O41" s="79" t="s">
        <v>176</v>
      </c>
      <c r="P41" s="81">
        <v>43479.8047337963</v>
      </c>
      <c r="Q41" s="79" t="s">
        <v>359</v>
      </c>
      <c r="R41" s="79"/>
      <c r="S41" s="79"/>
      <c r="T41" s="79" t="s">
        <v>459</v>
      </c>
      <c r="U41" s="79"/>
      <c r="V41" s="82" t="s">
        <v>517</v>
      </c>
      <c r="W41" s="81">
        <v>43479.8047337963</v>
      </c>
      <c r="X41" s="82" t="s">
        <v>607</v>
      </c>
      <c r="Y41" s="79"/>
      <c r="Z41" s="79"/>
      <c r="AA41" s="85" t="s">
        <v>735</v>
      </c>
      <c r="AB41" s="79"/>
      <c r="AC41" s="79" t="b">
        <v>0</v>
      </c>
      <c r="AD41" s="79">
        <v>11</v>
      </c>
      <c r="AE41" s="85" t="s">
        <v>835</v>
      </c>
      <c r="AF41" s="79" t="b">
        <v>0</v>
      </c>
      <c r="AG41" s="79" t="s">
        <v>839</v>
      </c>
      <c r="AH41" s="79"/>
      <c r="AI41" s="85" t="s">
        <v>835</v>
      </c>
      <c r="AJ41" s="79" t="b">
        <v>0</v>
      </c>
      <c r="AK41" s="79">
        <v>3</v>
      </c>
      <c r="AL41" s="85" t="s">
        <v>835</v>
      </c>
      <c r="AM41" s="79" t="s">
        <v>849</v>
      </c>
      <c r="AN41" s="79" t="b">
        <v>0</v>
      </c>
      <c r="AO41" s="85" t="s">
        <v>735</v>
      </c>
      <c r="AP41" s="79" t="s">
        <v>859</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v>1</v>
      </c>
      <c r="BE41" s="49">
        <v>2.0408163265306123</v>
      </c>
      <c r="BF41" s="48">
        <v>2</v>
      </c>
      <c r="BG41" s="49">
        <v>4.081632653061225</v>
      </c>
      <c r="BH41" s="48">
        <v>0</v>
      </c>
      <c r="BI41" s="49">
        <v>0</v>
      </c>
      <c r="BJ41" s="48">
        <v>46</v>
      </c>
      <c r="BK41" s="49">
        <v>93.87755102040816</v>
      </c>
      <c r="BL41" s="48">
        <v>49</v>
      </c>
    </row>
    <row r="42" spans="1:64" ht="15">
      <c r="A42" s="64" t="s">
        <v>241</v>
      </c>
      <c r="B42" s="64" t="s">
        <v>240</v>
      </c>
      <c r="C42" s="65" t="s">
        <v>2500</v>
      </c>
      <c r="D42" s="66">
        <v>3</v>
      </c>
      <c r="E42" s="67" t="s">
        <v>132</v>
      </c>
      <c r="F42" s="68">
        <v>32</v>
      </c>
      <c r="G42" s="65"/>
      <c r="H42" s="69"/>
      <c r="I42" s="70"/>
      <c r="J42" s="70"/>
      <c r="K42" s="34" t="s">
        <v>65</v>
      </c>
      <c r="L42" s="77">
        <v>42</v>
      </c>
      <c r="M42" s="77"/>
      <c r="N42" s="72"/>
      <c r="O42" s="79" t="s">
        <v>330</v>
      </c>
      <c r="P42" s="81">
        <v>43479.80578703704</v>
      </c>
      <c r="Q42" s="79" t="s">
        <v>352</v>
      </c>
      <c r="R42" s="79"/>
      <c r="S42" s="79"/>
      <c r="T42" s="79"/>
      <c r="U42" s="79"/>
      <c r="V42" s="82" t="s">
        <v>518</v>
      </c>
      <c r="W42" s="81">
        <v>43479.80578703704</v>
      </c>
      <c r="X42" s="82" t="s">
        <v>608</v>
      </c>
      <c r="Y42" s="79"/>
      <c r="Z42" s="79"/>
      <c r="AA42" s="85" t="s">
        <v>736</v>
      </c>
      <c r="AB42" s="79"/>
      <c r="AC42" s="79" t="b">
        <v>0</v>
      </c>
      <c r="AD42" s="79">
        <v>0</v>
      </c>
      <c r="AE42" s="85" t="s">
        <v>835</v>
      </c>
      <c r="AF42" s="79" t="b">
        <v>0</v>
      </c>
      <c r="AG42" s="79" t="s">
        <v>839</v>
      </c>
      <c r="AH42" s="79"/>
      <c r="AI42" s="85" t="s">
        <v>835</v>
      </c>
      <c r="AJ42" s="79" t="b">
        <v>0</v>
      </c>
      <c r="AK42" s="79">
        <v>3</v>
      </c>
      <c r="AL42" s="85" t="s">
        <v>735</v>
      </c>
      <c r="AM42" s="79" t="s">
        <v>849</v>
      </c>
      <c r="AN42" s="79" t="b">
        <v>0</v>
      </c>
      <c r="AO42" s="85" t="s">
        <v>735</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13</v>
      </c>
      <c r="BD42" s="48">
        <v>1</v>
      </c>
      <c r="BE42" s="49">
        <v>3.4482758620689653</v>
      </c>
      <c r="BF42" s="48">
        <v>2</v>
      </c>
      <c r="BG42" s="49">
        <v>6.896551724137931</v>
      </c>
      <c r="BH42" s="48">
        <v>0</v>
      </c>
      <c r="BI42" s="49">
        <v>0</v>
      </c>
      <c r="BJ42" s="48">
        <v>26</v>
      </c>
      <c r="BK42" s="49">
        <v>89.65517241379311</v>
      </c>
      <c r="BL42" s="48">
        <v>29</v>
      </c>
    </row>
    <row r="43" spans="1:64" ht="15">
      <c r="A43" s="64" t="s">
        <v>242</v>
      </c>
      <c r="B43" s="64" t="s">
        <v>311</v>
      </c>
      <c r="C43" s="65" t="s">
        <v>2500</v>
      </c>
      <c r="D43" s="66">
        <v>3</v>
      </c>
      <c r="E43" s="67" t="s">
        <v>132</v>
      </c>
      <c r="F43" s="68">
        <v>32</v>
      </c>
      <c r="G43" s="65"/>
      <c r="H43" s="69"/>
      <c r="I43" s="70"/>
      <c r="J43" s="70"/>
      <c r="K43" s="34" t="s">
        <v>65</v>
      </c>
      <c r="L43" s="77">
        <v>43</v>
      </c>
      <c r="M43" s="77"/>
      <c r="N43" s="72"/>
      <c r="O43" s="79" t="s">
        <v>330</v>
      </c>
      <c r="P43" s="81">
        <v>43479.80578703704</v>
      </c>
      <c r="Q43" s="79" t="s">
        <v>353</v>
      </c>
      <c r="R43" s="79"/>
      <c r="S43" s="79"/>
      <c r="T43" s="79" t="s">
        <v>451</v>
      </c>
      <c r="U43" s="82" t="s">
        <v>478</v>
      </c>
      <c r="V43" s="82" t="s">
        <v>478</v>
      </c>
      <c r="W43" s="81">
        <v>43479.80578703704</v>
      </c>
      <c r="X43" s="82" t="s">
        <v>609</v>
      </c>
      <c r="Y43" s="79"/>
      <c r="Z43" s="79"/>
      <c r="AA43" s="85" t="s">
        <v>737</v>
      </c>
      <c r="AB43" s="79"/>
      <c r="AC43" s="79" t="b">
        <v>0</v>
      </c>
      <c r="AD43" s="79">
        <v>0</v>
      </c>
      <c r="AE43" s="85" t="s">
        <v>835</v>
      </c>
      <c r="AF43" s="79" t="b">
        <v>0</v>
      </c>
      <c r="AG43" s="79" t="s">
        <v>839</v>
      </c>
      <c r="AH43" s="79"/>
      <c r="AI43" s="85" t="s">
        <v>835</v>
      </c>
      <c r="AJ43" s="79" t="b">
        <v>0</v>
      </c>
      <c r="AK43" s="79">
        <v>32</v>
      </c>
      <c r="AL43" s="85" t="s">
        <v>820</v>
      </c>
      <c r="AM43" s="79" t="s">
        <v>851</v>
      </c>
      <c r="AN43" s="79" t="b">
        <v>0</v>
      </c>
      <c r="AO43" s="85" t="s">
        <v>820</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7</v>
      </c>
      <c r="BK43" s="49">
        <v>100</v>
      </c>
      <c r="BL43" s="48">
        <v>7</v>
      </c>
    </row>
    <row r="44" spans="1:64" ht="15">
      <c r="A44" s="64" t="s">
        <v>243</v>
      </c>
      <c r="B44" s="64" t="s">
        <v>272</v>
      </c>
      <c r="C44" s="65" t="s">
        <v>2500</v>
      </c>
      <c r="D44" s="66">
        <v>3</v>
      </c>
      <c r="E44" s="67" t="s">
        <v>132</v>
      </c>
      <c r="F44" s="68">
        <v>32</v>
      </c>
      <c r="G44" s="65"/>
      <c r="H44" s="69"/>
      <c r="I44" s="70"/>
      <c r="J44" s="70"/>
      <c r="K44" s="34" t="s">
        <v>65</v>
      </c>
      <c r="L44" s="77">
        <v>44</v>
      </c>
      <c r="M44" s="77"/>
      <c r="N44" s="72"/>
      <c r="O44" s="79" t="s">
        <v>330</v>
      </c>
      <c r="P44" s="81">
        <v>43479.80578703704</v>
      </c>
      <c r="Q44" s="79" t="s">
        <v>360</v>
      </c>
      <c r="R44" s="79"/>
      <c r="S44" s="79"/>
      <c r="T44" s="79" t="s">
        <v>460</v>
      </c>
      <c r="U44" s="79"/>
      <c r="V44" s="82" t="s">
        <v>519</v>
      </c>
      <c r="W44" s="81">
        <v>43479.80578703704</v>
      </c>
      <c r="X44" s="82" t="s">
        <v>610</v>
      </c>
      <c r="Y44" s="79"/>
      <c r="Z44" s="79"/>
      <c r="AA44" s="85" t="s">
        <v>738</v>
      </c>
      <c r="AB44" s="79"/>
      <c r="AC44" s="79" t="b">
        <v>0</v>
      </c>
      <c r="AD44" s="79">
        <v>0</v>
      </c>
      <c r="AE44" s="85" t="s">
        <v>835</v>
      </c>
      <c r="AF44" s="79" t="b">
        <v>0</v>
      </c>
      <c r="AG44" s="79" t="s">
        <v>839</v>
      </c>
      <c r="AH44" s="79"/>
      <c r="AI44" s="85" t="s">
        <v>835</v>
      </c>
      <c r="AJ44" s="79" t="b">
        <v>0</v>
      </c>
      <c r="AK44" s="79">
        <v>110</v>
      </c>
      <c r="AL44" s="85" t="s">
        <v>769</v>
      </c>
      <c r="AM44" s="79" t="s">
        <v>851</v>
      </c>
      <c r="AN44" s="79" t="b">
        <v>0</v>
      </c>
      <c r="AO44" s="85" t="s">
        <v>769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2</v>
      </c>
      <c r="BE44" s="49">
        <v>10</v>
      </c>
      <c r="BF44" s="48">
        <v>1</v>
      </c>
      <c r="BG44" s="49">
        <v>5</v>
      </c>
      <c r="BH44" s="48">
        <v>0</v>
      </c>
      <c r="BI44" s="49">
        <v>0</v>
      </c>
      <c r="BJ44" s="48">
        <v>17</v>
      </c>
      <c r="BK44" s="49">
        <v>85</v>
      </c>
      <c r="BL44" s="48">
        <v>20</v>
      </c>
    </row>
    <row r="45" spans="1:64" ht="15">
      <c r="A45" s="64" t="s">
        <v>244</v>
      </c>
      <c r="B45" s="64" t="s">
        <v>311</v>
      </c>
      <c r="C45" s="65" t="s">
        <v>2500</v>
      </c>
      <c r="D45" s="66">
        <v>3</v>
      </c>
      <c r="E45" s="67" t="s">
        <v>132</v>
      </c>
      <c r="F45" s="68">
        <v>32</v>
      </c>
      <c r="G45" s="65"/>
      <c r="H45" s="69"/>
      <c r="I45" s="70"/>
      <c r="J45" s="70"/>
      <c r="K45" s="34" t="s">
        <v>65</v>
      </c>
      <c r="L45" s="77">
        <v>45</v>
      </c>
      <c r="M45" s="77"/>
      <c r="N45" s="72"/>
      <c r="O45" s="79" t="s">
        <v>330</v>
      </c>
      <c r="P45" s="81">
        <v>43479.80579861111</v>
      </c>
      <c r="Q45" s="79" t="s">
        <v>353</v>
      </c>
      <c r="R45" s="79"/>
      <c r="S45" s="79"/>
      <c r="T45" s="79" t="s">
        <v>451</v>
      </c>
      <c r="U45" s="82" t="s">
        <v>478</v>
      </c>
      <c r="V45" s="82" t="s">
        <v>478</v>
      </c>
      <c r="W45" s="81">
        <v>43479.80579861111</v>
      </c>
      <c r="X45" s="82" t="s">
        <v>611</v>
      </c>
      <c r="Y45" s="79"/>
      <c r="Z45" s="79"/>
      <c r="AA45" s="85" t="s">
        <v>739</v>
      </c>
      <c r="AB45" s="79"/>
      <c r="AC45" s="79" t="b">
        <v>0</v>
      </c>
      <c r="AD45" s="79">
        <v>0</v>
      </c>
      <c r="AE45" s="85" t="s">
        <v>835</v>
      </c>
      <c r="AF45" s="79" t="b">
        <v>0</v>
      </c>
      <c r="AG45" s="79" t="s">
        <v>839</v>
      </c>
      <c r="AH45" s="79"/>
      <c r="AI45" s="85" t="s">
        <v>835</v>
      </c>
      <c r="AJ45" s="79" t="b">
        <v>0</v>
      </c>
      <c r="AK45" s="79">
        <v>32</v>
      </c>
      <c r="AL45" s="85" t="s">
        <v>820</v>
      </c>
      <c r="AM45" s="79" t="s">
        <v>851</v>
      </c>
      <c r="AN45" s="79" t="b">
        <v>0</v>
      </c>
      <c r="AO45" s="85" t="s">
        <v>820</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7</v>
      </c>
      <c r="BK45" s="49">
        <v>100</v>
      </c>
      <c r="BL45" s="48">
        <v>7</v>
      </c>
    </row>
    <row r="46" spans="1:64" ht="15">
      <c r="A46" s="64" t="s">
        <v>245</v>
      </c>
      <c r="B46" s="64" t="s">
        <v>245</v>
      </c>
      <c r="C46" s="65" t="s">
        <v>2500</v>
      </c>
      <c r="D46" s="66">
        <v>3</v>
      </c>
      <c r="E46" s="67" t="s">
        <v>132</v>
      </c>
      <c r="F46" s="68">
        <v>32</v>
      </c>
      <c r="G46" s="65"/>
      <c r="H46" s="69"/>
      <c r="I46" s="70"/>
      <c r="J46" s="70"/>
      <c r="K46" s="34" t="s">
        <v>65</v>
      </c>
      <c r="L46" s="77">
        <v>46</v>
      </c>
      <c r="M46" s="77"/>
      <c r="N46" s="72"/>
      <c r="O46" s="79" t="s">
        <v>176</v>
      </c>
      <c r="P46" s="81">
        <v>43479.777719907404</v>
      </c>
      <c r="Q46" s="79" t="s">
        <v>361</v>
      </c>
      <c r="R46" s="82" t="s">
        <v>428</v>
      </c>
      <c r="S46" s="79" t="s">
        <v>444</v>
      </c>
      <c r="T46" s="79" t="s">
        <v>451</v>
      </c>
      <c r="U46" s="79"/>
      <c r="V46" s="82" t="s">
        <v>520</v>
      </c>
      <c r="W46" s="81">
        <v>43479.777719907404</v>
      </c>
      <c r="X46" s="82" t="s">
        <v>612</v>
      </c>
      <c r="Y46" s="79"/>
      <c r="Z46" s="79"/>
      <c r="AA46" s="85" t="s">
        <v>740</v>
      </c>
      <c r="AB46" s="79"/>
      <c r="AC46" s="79" t="b">
        <v>0</v>
      </c>
      <c r="AD46" s="79">
        <v>261</v>
      </c>
      <c r="AE46" s="85" t="s">
        <v>835</v>
      </c>
      <c r="AF46" s="79" t="b">
        <v>0</v>
      </c>
      <c r="AG46" s="79" t="s">
        <v>839</v>
      </c>
      <c r="AH46" s="79"/>
      <c r="AI46" s="85" t="s">
        <v>835</v>
      </c>
      <c r="AJ46" s="79" t="b">
        <v>0</v>
      </c>
      <c r="AK46" s="79">
        <v>125</v>
      </c>
      <c r="AL46" s="85" t="s">
        <v>835</v>
      </c>
      <c r="AM46" s="79" t="s">
        <v>854</v>
      </c>
      <c r="AN46" s="79" t="b">
        <v>0</v>
      </c>
      <c r="AO46" s="85" t="s">
        <v>740</v>
      </c>
      <c r="AP46" s="79" t="s">
        <v>859</v>
      </c>
      <c r="AQ46" s="79">
        <v>0</v>
      </c>
      <c r="AR46" s="79">
        <v>0</v>
      </c>
      <c r="AS46" s="79"/>
      <c r="AT46" s="79"/>
      <c r="AU46" s="79"/>
      <c r="AV46" s="79"/>
      <c r="AW46" s="79"/>
      <c r="AX46" s="79"/>
      <c r="AY46" s="79"/>
      <c r="AZ46" s="79"/>
      <c r="BA46">
        <v>1</v>
      </c>
      <c r="BB46" s="78" t="str">
        <f>REPLACE(INDEX(GroupVertices[Group],MATCH(Edges[[#This Row],[Vertex 1]],GroupVertices[Vertex],0)),1,1,"")</f>
        <v>23</v>
      </c>
      <c r="BC46" s="78" t="str">
        <f>REPLACE(INDEX(GroupVertices[Group],MATCH(Edges[[#This Row],[Vertex 2]],GroupVertices[Vertex],0)),1,1,"")</f>
        <v>23</v>
      </c>
      <c r="BD46" s="48">
        <v>0</v>
      </c>
      <c r="BE46" s="49">
        <v>0</v>
      </c>
      <c r="BF46" s="48">
        <v>2</v>
      </c>
      <c r="BG46" s="49">
        <v>4.761904761904762</v>
      </c>
      <c r="BH46" s="48">
        <v>0</v>
      </c>
      <c r="BI46" s="49">
        <v>0</v>
      </c>
      <c r="BJ46" s="48">
        <v>40</v>
      </c>
      <c r="BK46" s="49">
        <v>95.23809523809524</v>
      </c>
      <c r="BL46" s="48">
        <v>42</v>
      </c>
    </row>
    <row r="47" spans="1:64" ht="15">
      <c r="A47" s="64" t="s">
        <v>246</v>
      </c>
      <c r="B47" s="64" t="s">
        <v>245</v>
      </c>
      <c r="C47" s="65" t="s">
        <v>2500</v>
      </c>
      <c r="D47" s="66">
        <v>3</v>
      </c>
      <c r="E47" s="67" t="s">
        <v>132</v>
      </c>
      <c r="F47" s="68">
        <v>32</v>
      </c>
      <c r="G47" s="65"/>
      <c r="H47" s="69"/>
      <c r="I47" s="70"/>
      <c r="J47" s="70"/>
      <c r="K47" s="34" t="s">
        <v>65</v>
      </c>
      <c r="L47" s="77">
        <v>47</v>
      </c>
      <c r="M47" s="77"/>
      <c r="N47" s="72"/>
      <c r="O47" s="79" t="s">
        <v>330</v>
      </c>
      <c r="P47" s="81">
        <v>43479.80583333333</v>
      </c>
      <c r="Q47" s="79" t="s">
        <v>362</v>
      </c>
      <c r="R47" s="79"/>
      <c r="S47" s="79"/>
      <c r="T47" s="79"/>
      <c r="U47" s="79"/>
      <c r="V47" s="82" t="s">
        <v>521</v>
      </c>
      <c r="W47" s="81">
        <v>43479.80583333333</v>
      </c>
      <c r="X47" s="82" t="s">
        <v>613</v>
      </c>
      <c r="Y47" s="79"/>
      <c r="Z47" s="79"/>
      <c r="AA47" s="85" t="s">
        <v>741</v>
      </c>
      <c r="AB47" s="79"/>
      <c r="AC47" s="79" t="b">
        <v>0</v>
      </c>
      <c r="AD47" s="79">
        <v>0</v>
      </c>
      <c r="AE47" s="85" t="s">
        <v>835</v>
      </c>
      <c r="AF47" s="79" t="b">
        <v>0</v>
      </c>
      <c r="AG47" s="79" t="s">
        <v>839</v>
      </c>
      <c r="AH47" s="79"/>
      <c r="AI47" s="85" t="s">
        <v>835</v>
      </c>
      <c r="AJ47" s="79" t="b">
        <v>0</v>
      </c>
      <c r="AK47" s="79">
        <v>125</v>
      </c>
      <c r="AL47" s="85" t="s">
        <v>740</v>
      </c>
      <c r="AM47" s="79" t="s">
        <v>849</v>
      </c>
      <c r="AN47" s="79" t="b">
        <v>0</v>
      </c>
      <c r="AO47" s="85" t="s">
        <v>740</v>
      </c>
      <c r="AP47" s="79" t="s">
        <v>176</v>
      </c>
      <c r="AQ47" s="79">
        <v>0</v>
      </c>
      <c r="AR47" s="79">
        <v>0</v>
      </c>
      <c r="AS47" s="79"/>
      <c r="AT47" s="79"/>
      <c r="AU47" s="79"/>
      <c r="AV47" s="79"/>
      <c r="AW47" s="79"/>
      <c r="AX47" s="79"/>
      <c r="AY47" s="79"/>
      <c r="AZ47" s="79"/>
      <c r="BA47">
        <v>1</v>
      </c>
      <c r="BB47" s="78" t="str">
        <f>REPLACE(INDEX(GroupVertices[Group],MATCH(Edges[[#This Row],[Vertex 1]],GroupVertices[Vertex],0)),1,1,"")</f>
        <v>23</v>
      </c>
      <c r="BC47" s="78" t="str">
        <f>REPLACE(INDEX(GroupVertices[Group],MATCH(Edges[[#This Row],[Vertex 2]],GroupVertices[Vertex],0)),1,1,"")</f>
        <v>23</v>
      </c>
      <c r="BD47" s="48">
        <v>0</v>
      </c>
      <c r="BE47" s="49">
        <v>0</v>
      </c>
      <c r="BF47" s="48">
        <v>1</v>
      </c>
      <c r="BG47" s="49">
        <v>3.8461538461538463</v>
      </c>
      <c r="BH47" s="48">
        <v>0</v>
      </c>
      <c r="BI47" s="49">
        <v>0</v>
      </c>
      <c r="BJ47" s="48">
        <v>25</v>
      </c>
      <c r="BK47" s="49">
        <v>96.15384615384616</v>
      </c>
      <c r="BL47" s="48">
        <v>26</v>
      </c>
    </row>
    <row r="48" spans="1:64" ht="15">
      <c r="A48" s="64" t="s">
        <v>247</v>
      </c>
      <c r="B48" s="64" t="s">
        <v>247</v>
      </c>
      <c r="C48" s="65" t="s">
        <v>2501</v>
      </c>
      <c r="D48" s="66">
        <v>3</v>
      </c>
      <c r="E48" s="67" t="s">
        <v>136</v>
      </c>
      <c r="F48" s="68">
        <v>6</v>
      </c>
      <c r="G48" s="65"/>
      <c r="H48" s="69"/>
      <c r="I48" s="70"/>
      <c r="J48" s="70"/>
      <c r="K48" s="34" t="s">
        <v>65</v>
      </c>
      <c r="L48" s="77">
        <v>48</v>
      </c>
      <c r="M48" s="77"/>
      <c r="N48" s="72"/>
      <c r="O48" s="79" t="s">
        <v>176</v>
      </c>
      <c r="P48" s="81">
        <v>43479.80327546296</v>
      </c>
      <c r="Q48" s="79" t="s">
        <v>363</v>
      </c>
      <c r="R48" s="79"/>
      <c r="S48" s="79"/>
      <c r="T48" s="79" t="s">
        <v>451</v>
      </c>
      <c r="U48" s="79"/>
      <c r="V48" s="82" t="s">
        <v>522</v>
      </c>
      <c r="W48" s="81">
        <v>43479.80327546296</v>
      </c>
      <c r="X48" s="82" t="s">
        <v>614</v>
      </c>
      <c r="Y48" s="79"/>
      <c r="Z48" s="79"/>
      <c r="AA48" s="85" t="s">
        <v>742</v>
      </c>
      <c r="AB48" s="79"/>
      <c r="AC48" s="79" t="b">
        <v>0</v>
      </c>
      <c r="AD48" s="79">
        <v>0</v>
      </c>
      <c r="AE48" s="85" t="s">
        <v>835</v>
      </c>
      <c r="AF48" s="79" t="b">
        <v>0</v>
      </c>
      <c r="AG48" s="79" t="s">
        <v>839</v>
      </c>
      <c r="AH48" s="79"/>
      <c r="AI48" s="85" t="s">
        <v>835</v>
      </c>
      <c r="AJ48" s="79" t="b">
        <v>0</v>
      </c>
      <c r="AK48" s="79">
        <v>1</v>
      </c>
      <c r="AL48" s="85" t="s">
        <v>835</v>
      </c>
      <c r="AM48" s="79" t="s">
        <v>851</v>
      </c>
      <c r="AN48" s="79" t="b">
        <v>0</v>
      </c>
      <c r="AO48" s="85" t="s">
        <v>742</v>
      </c>
      <c r="AP48" s="79" t="s">
        <v>859</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4</v>
      </c>
      <c r="BE48" s="49">
        <v>9.523809523809524</v>
      </c>
      <c r="BF48" s="48">
        <v>1</v>
      </c>
      <c r="BG48" s="49">
        <v>2.380952380952381</v>
      </c>
      <c r="BH48" s="48">
        <v>0</v>
      </c>
      <c r="BI48" s="49">
        <v>0</v>
      </c>
      <c r="BJ48" s="48">
        <v>37</v>
      </c>
      <c r="BK48" s="49">
        <v>88.0952380952381</v>
      </c>
      <c r="BL48" s="48">
        <v>42</v>
      </c>
    </row>
    <row r="49" spans="1:64" ht="15">
      <c r="A49" s="64" t="s">
        <v>247</v>
      </c>
      <c r="B49" s="64" t="s">
        <v>247</v>
      </c>
      <c r="C49" s="65" t="s">
        <v>2501</v>
      </c>
      <c r="D49" s="66">
        <v>3</v>
      </c>
      <c r="E49" s="67" t="s">
        <v>136</v>
      </c>
      <c r="F49" s="68">
        <v>6</v>
      </c>
      <c r="G49" s="65"/>
      <c r="H49" s="69"/>
      <c r="I49" s="70"/>
      <c r="J49" s="70"/>
      <c r="K49" s="34" t="s">
        <v>65</v>
      </c>
      <c r="L49" s="77">
        <v>49</v>
      </c>
      <c r="M49" s="77"/>
      <c r="N49" s="72"/>
      <c r="O49" s="79" t="s">
        <v>176</v>
      </c>
      <c r="P49" s="81">
        <v>43479.80583333333</v>
      </c>
      <c r="Q49" s="79" t="s">
        <v>364</v>
      </c>
      <c r="R49" s="79"/>
      <c r="S49" s="79"/>
      <c r="T49" s="79" t="s">
        <v>451</v>
      </c>
      <c r="U49" s="79"/>
      <c r="V49" s="82" t="s">
        <v>522</v>
      </c>
      <c r="W49" s="81">
        <v>43479.80583333333</v>
      </c>
      <c r="X49" s="82" t="s">
        <v>615</v>
      </c>
      <c r="Y49" s="79"/>
      <c r="Z49" s="79"/>
      <c r="AA49" s="85" t="s">
        <v>743</v>
      </c>
      <c r="AB49" s="79"/>
      <c r="AC49" s="79" t="b">
        <v>0</v>
      </c>
      <c r="AD49" s="79">
        <v>0</v>
      </c>
      <c r="AE49" s="85" t="s">
        <v>835</v>
      </c>
      <c r="AF49" s="79" t="b">
        <v>0</v>
      </c>
      <c r="AG49" s="79" t="s">
        <v>839</v>
      </c>
      <c r="AH49" s="79"/>
      <c r="AI49" s="85" t="s">
        <v>835</v>
      </c>
      <c r="AJ49" s="79" t="b">
        <v>0</v>
      </c>
      <c r="AK49" s="79">
        <v>1</v>
      </c>
      <c r="AL49" s="85" t="s">
        <v>742</v>
      </c>
      <c r="AM49" s="79" t="s">
        <v>851</v>
      </c>
      <c r="AN49" s="79" t="b">
        <v>0</v>
      </c>
      <c r="AO49" s="85" t="s">
        <v>742</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21</v>
      </c>
      <c r="BK49" s="49">
        <v>100</v>
      </c>
      <c r="BL49" s="48">
        <v>21</v>
      </c>
    </row>
    <row r="50" spans="1:64" ht="15">
      <c r="A50" s="64" t="s">
        <v>248</v>
      </c>
      <c r="B50" s="64" t="s">
        <v>293</v>
      </c>
      <c r="C50" s="65" t="s">
        <v>2500</v>
      </c>
      <c r="D50" s="66">
        <v>3</v>
      </c>
      <c r="E50" s="67" t="s">
        <v>132</v>
      </c>
      <c r="F50" s="68">
        <v>32</v>
      </c>
      <c r="G50" s="65"/>
      <c r="H50" s="69"/>
      <c r="I50" s="70"/>
      <c r="J50" s="70"/>
      <c r="K50" s="34" t="s">
        <v>65</v>
      </c>
      <c r="L50" s="77">
        <v>50</v>
      </c>
      <c r="M50" s="77"/>
      <c r="N50" s="72"/>
      <c r="O50" s="79" t="s">
        <v>330</v>
      </c>
      <c r="P50" s="81">
        <v>43479.805868055555</v>
      </c>
      <c r="Q50" s="79" t="s">
        <v>365</v>
      </c>
      <c r="R50" s="79"/>
      <c r="S50" s="79"/>
      <c r="T50" s="79" t="s">
        <v>451</v>
      </c>
      <c r="U50" s="79"/>
      <c r="V50" s="82" t="s">
        <v>523</v>
      </c>
      <c r="W50" s="81">
        <v>43479.805868055555</v>
      </c>
      <c r="X50" s="82" t="s">
        <v>616</v>
      </c>
      <c r="Y50" s="79"/>
      <c r="Z50" s="79"/>
      <c r="AA50" s="85" t="s">
        <v>744</v>
      </c>
      <c r="AB50" s="79"/>
      <c r="AC50" s="79" t="b">
        <v>0</v>
      </c>
      <c r="AD50" s="79">
        <v>0</v>
      </c>
      <c r="AE50" s="85" t="s">
        <v>835</v>
      </c>
      <c r="AF50" s="79" t="b">
        <v>0</v>
      </c>
      <c r="AG50" s="79" t="s">
        <v>839</v>
      </c>
      <c r="AH50" s="79"/>
      <c r="AI50" s="85" t="s">
        <v>835</v>
      </c>
      <c r="AJ50" s="79" t="b">
        <v>0</v>
      </c>
      <c r="AK50" s="79">
        <v>159</v>
      </c>
      <c r="AL50" s="85" t="s">
        <v>795</v>
      </c>
      <c r="AM50" s="79" t="s">
        <v>849</v>
      </c>
      <c r="AN50" s="79" t="b">
        <v>0</v>
      </c>
      <c r="AO50" s="85" t="s">
        <v>795</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1</v>
      </c>
      <c r="BE50" s="49">
        <v>4.761904761904762</v>
      </c>
      <c r="BF50" s="48">
        <v>0</v>
      </c>
      <c r="BG50" s="49">
        <v>0</v>
      </c>
      <c r="BH50" s="48">
        <v>0</v>
      </c>
      <c r="BI50" s="49">
        <v>0</v>
      </c>
      <c r="BJ50" s="48">
        <v>20</v>
      </c>
      <c r="BK50" s="49">
        <v>95.23809523809524</v>
      </c>
      <c r="BL50" s="48">
        <v>21</v>
      </c>
    </row>
    <row r="51" spans="1:64" ht="15">
      <c r="A51" s="64" t="s">
        <v>249</v>
      </c>
      <c r="B51" s="64" t="s">
        <v>266</v>
      </c>
      <c r="C51" s="65" t="s">
        <v>2500</v>
      </c>
      <c r="D51" s="66">
        <v>3</v>
      </c>
      <c r="E51" s="67" t="s">
        <v>132</v>
      </c>
      <c r="F51" s="68">
        <v>32</v>
      </c>
      <c r="G51" s="65"/>
      <c r="H51" s="69"/>
      <c r="I51" s="70"/>
      <c r="J51" s="70"/>
      <c r="K51" s="34" t="s">
        <v>65</v>
      </c>
      <c r="L51" s="77">
        <v>51</v>
      </c>
      <c r="M51" s="77"/>
      <c r="N51" s="72"/>
      <c r="O51" s="79" t="s">
        <v>330</v>
      </c>
      <c r="P51" s="81">
        <v>43479.80587962963</v>
      </c>
      <c r="Q51" s="79" t="s">
        <v>366</v>
      </c>
      <c r="R51" s="79"/>
      <c r="S51" s="79"/>
      <c r="T51" s="79"/>
      <c r="U51" s="79"/>
      <c r="V51" s="82" t="s">
        <v>524</v>
      </c>
      <c r="W51" s="81">
        <v>43479.80587962963</v>
      </c>
      <c r="X51" s="82" t="s">
        <v>617</v>
      </c>
      <c r="Y51" s="79"/>
      <c r="Z51" s="79"/>
      <c r="AA51" s="85" t="s">
        <v>745</v>
      </c>
      <c r="AB51" s="79"/>
      <c r="AC51" s="79" t="b">
        <v>0</v>
      </c>
      <c r="AD51" s="79">
        <v>0</v>
      </c>
      <c r="AE51" s="85" t="s">
        <v>835</v>
      </c>
      <c r="AF51" s="79" t="b">
        <v>0</v>
      </c>
      <c r="AG51" s="79" t="s">
        <v>839</v>
      </c>
      <c r="AH51" s="79"/>
      <c r="AI51" s="85" t="s">
        <v>835</v>
      </c>
      <c r="AJ51" s="79" t="b">
        <v>0</v>
      </c>
      <c r="AK51" s="79">
        <v>260</v>
      </c>
      <c r="AL51" s="85" t="s">
        <v>763</v>
      </c>
      <c r="AM51" s="79" t="s">
        <v>849</v>
      </c>
      <c r="AN51" s="79" t="b">
        <v>0</v>
      </c>
      <c r="AO51" s="85" t="s">
        <v>763</v>
      </c>
      <c r="AP51" s="79" t="s">
        <v>176</v>
      </c>
      <c r="AQ51" s="79">
        <v>0</v>
      </c>
      <c r="AR51" s="79">
        <v>0</v>
      </c>
      <c r="AS51" s="79"/>
      <c r="AT51" s="79"/>
      <c r="AU51" s="79"/>
      <c r="AV51" s="79"/>
      <c r="AW51" s="79"/>
      <c r="AX51" s="79"/>
      <c r="AY51" s="79"/>
      <c r="AZ51" s="79"/>
      <c r="BA51">
        <v>1</v>
      </c>
      <c r="BB51" s="78" t="str">
        <f>REPLACE(INDEX(GroupVertices[Group],MATCH(Edges[[#This Row],[Vertex 1]],GroupVertices[Vertex],0)),1,1,"")</f>
        <v>11</v>
      </c>
      <c r="BC51" s="78" t="str">
        <f>REPLACE(INDEX(GroupVertices[Group],MATCH(Edges[[#This Row],[Vertex 2]],GroupVertices[Vertex],0)),1,1,"")</f>
        <v>11</v>
      </c>
      <c r="BD51" s="48">
        <v>1</v>
      </c>
      <c r="BE51" s="49">
        <v>4.761904761904762</v>
      </c>
      <c r="BF51" s="48">
        <v>1</v>
      </c>
      <c r="BG51" s="49">
        <v>4.761904761904762</v>
      </c>
      <c r="BH51" s="48">
        <v>0</v>
      </c>
      <c r="BI51" s="49">
        <v>0</v>
      </c>
      <c r="BJ51" s="48">
        <v>19</v>
      </c>
      <c r="BK51" s="49">
        <v>90.47619047619048</v>
      </c>
      <c r="BL51" s="48">
        <v>21</v>
      </c>
    </row>
    <row r="52" spans="1:64" ht="15">
      <c r="A52" s="64" t="s">
        <v>250</v>
      </c>
      <c r="B52" s="64" t="s">
        <v>324</v>
      </c>
      <c r="C52" s="65" t="s">
        <v>2500</v>
      </c>
      <c r="D52" s="66">
        <v>3</v>
      </c>
      <c r="E52" s="67" t="s">
        <v>132</v>
      </c>
      <c r="F52" s="68">
        <v>32</v>
      </c>
      <c r="G52" s="65"/>
      <c r="H52" s="69"/>
      <c r="I52" s="70"/>
      <c r="J52" s="70"/>
      <c r="K52" s="34" t="s">
        <v>65</v>
      </c>
      <c r="L52" s="77">
        <v>52</v>
      </c>
      <c r="M52" s="77"/>
      <c r="N52" s="72"/>
      <c r="O52" s="79" t="s">
        <v>330</v>
      </c>
      <c r="P52" s="81">
        <v>43479.80587962963</v>
      </c>
      <c r="Q52" s="79" t="s">
        <v>332</v>
      </c>
      <c r="R52" s="79"/>
      <c r="S52" s="79"/>
      <c r="T52" s="79" t="s">
        <v>450</v>
      </c>
      <c r="U52" s="79"/>
      <c r="V52" s="82" t="s">
        <v>525</v>
      </c>
      <c r="W52" s="81">
        <v>43479.80587962963</v>
      </c>
      <c r="X52" s="82" t="s">
        <v>618</v>
      </c>
      <c r="Y52" s="79"/>
      <c r="Z52" s="79"/>
      <c r="AA52" s="85" t="s">
        <v>746</v>
      </c>
      <c r="AB52" s="79"/>
      <c r="AC52" s="79" t="b">
        <v>0</v>
      </c>
      <c r="AD52" s="79">
        <v>0</v>
      </c>
      <c r="AE52" s="85" t="s">
        <v>835</v>
      </c>
      <c r="AF52" s="79" t="b">
        <v>0</v>
      </c>
      <c r="AG52" s="79" t="s">
        <v>839</v>
      </c>
      <c r="AH52" s="79"/>
      <c r="AI52" s="85" t="s">
        <v>835</v>
      </c>
      <c r="AJ52" s="79" t="b">
        <v>0</v>
      </c>
      <c r="AK52" s="79">
        <v>16</v>
      </c>
      <c r="AL52" s="85" t="s">
        <v>754</v>
      </c>
      <c r="AM52" s="79" t="s">
        <v>850</v>
      </c>
      <c r="AN52" s="79" t="b">
        <v>0</v>
      </c>
      <c r="AO52" s="85" t="s">
        <v>754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250</v>
      </c>
      <c r="B53" s="64" t="s">
        <v>257</v>
      </c>
      <c r="C53" s="65" t="s">
        <v>2500</v>
      </c>
      <c r="D53" s="66">
        <v>3</v>
      </c>
      <c r="E53" s="67" t="s">
        <v>132</v>
      </c>
      <c r="F53" s="68">
        <v>32</v>
      </c>
      <c r="G53" s="65"/>
      <c r="H53" s="69"/>
      <c r="I53" s="70"/>
      <c r="J53" s="70"/>
      <c r="K53" s="34" t="s">
        <v>65</v>
      </c>
      <c r="L53" s="77">
        <v>53</v>
      </c>
      <c r="M53" s="77"/>
      <c r="N53" s="72"/>
      <c r="O53" s="79" t="s">
        <v>330</v>
      </c>
      <c r="P53" s="81">
        <v>43479.80587962963</v>
      </c>
      <c r="Q53" s="79" t="s">
        <v>332</v>
      </c>
      <c r="R53" s="79"/>
      <c r="S53" s="79"/>
      <c r="T53" s="79" t="s">
        <v>450</v>
      </c>
      <c r="U53" s="79"/>
      <c r="V53" s="82" t="s">
        <v>525</v>
      </c>
      <c r="W53" s="81">
        <v>43479.80587962963</v>
      </c>
      <c r="X53" s="82" t="s">
        <v>618</v>
      </c>
      <c r="Y53" s="79"/>
      <c r="Z53" s="79"/>
      <c r="AA53" s="85" t="s">
        <v>746</v>
      </c>
      <c r="AB53" s="79"/>
      <c r="AC53" s="79" t="b">
        <v>0</v>
      </c>
      <c r="AD53" s="79">
        <v>0</v>
      </c>
      <c r="AE53" s="85" t="s">
        <v>835</v>
      </c>
      <c r="AF53" s="79" t="b">
        <v>0</v>
      </c>
      <c r="AG53" s="79" t="s">
        <v>839</v>
      </c>
      <c r="AH53" s="79"/>
      <c r="AI53" s="85" t="s">
        <v>835</v>
      </c>
      <c r="AJ53" s="79" t="b">
        <v>0</v>
      </c>
      <c r="AK53" s="79">
        <v>16</v>
      </c>
      <c r="AL53" s="85" t="s">
        <v>754</v>
      </c>
      <c r="AM53" s="79" t="s">
        <v>850</v>
      </c>
      <c r="AN53" s="79" t="b">
        <v>0</v>
      </c>
      <c r="AO53" s="85" t="s">
        <v>754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5</v>
      </c>
      <c r="BF53" s="48">
        <v>1</v>
      </c>
      <c r="BG53" s="49">
        <v>5</v>
      </c>
      <c r="BH53" s="48">
        <v>0</v>
      </c>
      <c r="BI53" s="49">
        <v>0</v>
      </c>
      <c r="BJ53" s="48">
        <v>18</v>
      </c>
      <c r="BK53" s="49">
        <v>90</v>
      </c>
      <c r="BL53" s="48">
        <v>20</v>
      </c>
    </row>
    <row r="54" spans="1:64" ht="15">
      <c r="A54" s="64" t="s">
        <v>251</v>
      </c>
      <c r="B54" s="64" t="s">
        <v>251</v>
      </c>
      <c r="C54" s="65" t="s">
        <v>2500</v>
      </c>
      <c r="D54" s="66">
        <v>3</v>
      </c>
      <c r="E54" s="67" t="s">
        <v>132</v>
      </c>
      <c r="F54" s="68">
        <v>32</v>
      </c>
      <c r="G54" s="65"/>
      <c r="H54" s="69"/>
      <c r="I54" s="70"/>
      <c r="J54" s="70"/>
      <c r="K54" s="34" t="s">
        <v>65</v>
      </c>
      <c r="L54" s="77">
        <v>54</v>
      </c>
      <c r="M54" s="77"/>
      <c r="N54" s="72"/>
      <c r="O54" s="79" t="s">
        <v>176</v>
      </c>
      <c r="P54" s="81">
        <v>43479.632372685184</v>
      </c>
      <c r="Q54" s="79" t="s">
        <v>367</v>
      </c>
      <c r="R54" s="82" t="s">
        <v>429</v>
      </c>
      <c r="S54" s="79" t="s">
        <v>440</v>
      </c>
      <c r="T54" s="79" t="s">
        <v>451</v>
      </c>
      <c r="U54" s="79"/>
      <c r="V54" s="82" t="s">
        <v>526</v>
      </c>
      <c r="W54" s="81">
        <v>43479.632372685184</v>
      </c>
      <c r="X54" s="82" t="s">
        <v>619</v>
      </c>
      <c r="Y54" s="79"/>
      <c r="Z54" s="79"/>
      <c r="AA54" s="85" t="s">
        <v>747</v>
      </c>
      <c r="AB54" s="79"/>
      <c r="AC54" s="79" t="b">
        <v>0</v>
      </c>
      <c r="AD54" s="79">
        <v>69</v>
      </c>
      <c r="AE54" s="85" t="s">
        <v>835</v>
      </c>
      <c r="AF54" s="79" t="b">
        <v>1</v>
      </c>
      <c r="AG54" s="79" t="s">
        <v>839</v>
      </c>
      <c r="AH54" s="79"/>
      <c r="AI54" s="85" t="s">
        <v>843</v>
      </c>
      <c r="AJ54" s="79" t="b">
        <v>0</v>
      </c>
      <c r="AK54" s="79">
        <v>15</v>
      </c>
      <c r="AL54" s="85" t="s">
        <v>835</v>
      </c>
      <c r="AM54" s="79" t="s">
        <v>849</v>
      </c>
      <c r="AN54" s="79" t="b">
        <v>0</v>
      </c>
      <c r="AO54" s="85" t="s">
        <v>747</v>
      </c>
      <c r="AP54" s="79" t="s">
        <v>859</v>
      </c>
      <c r="AQ54" s="79">
        <v>0</v>
      </c>
      <c r="AR54" s="79">
        <v>0</v>
      </c>
      <c r="AS54" s="79"/>
      <c r="AT54" s="79"/>
      <c r="AU54" s="79"/>
      <c r="AV54" s="79"/>
      <c r="AW54" s="79"/>
      <c r="AX54" s="79"/>
      <c r="AY54" s="79"/>
      <c r="AZ54" s="79"/>
      <c r="BA54">
        <v>1</v>
      </c>
      <c r="BB54" s="78" t="str">
        <f>REPLACE(INDEX(GroupVertices[Group],MATCH(Edges[[#This Row],[Vertex 1]],GroupVertices[Vertex],0)),1,1,"")</f>
        <v>22</v>
      </c>
      <c r="BC54" s="78" t="str">
        <f>REPLACE(INDEX(GroupVertices[Group],MATCH(Edges[[#This Row],[Vertex 2]],GroupVertices[Vertex],0)),1,1,"")</f>
        <v>22</v>
      </c>
      <c r="BD54" s="48">
        <v>2</v>
      </c>
      <c r="BE54" s="49">
        <v>5.2631578947368425</v>
      </c>
      <c r="BF54" s="48">
        <v>0</v>
      </c>
      <c r="BG54" s="49">
        <v>0</v>
      </c>
      <c r="BH54" s="48">
        <v>0</v>
      </c>
      <c r="BI54" s="49">
        <v>0</v>
      </c>
      <c r="BJ54" s="48">
        <v>36</v>
      </c>
      <c r="BK54" s="49">
        <v>94.73684210526316</v>
      </c>
      <c r="BL54" s="48">
        <v>38</v>
      </c>
    </row>
    <row r="55" spans="1:64" ht="15">
      <c r="A55" s="64" t="s">
        <v>252</v>
      </c>
      <c r="B55" s="64" t="s">
        <v>251</v>
      </c>
      <c r="C55" s="65" t="s">
        <v>2500</v>
      </c>
      <c r="D55" s="66">
        <v>3</v>
      </c>
      <c r="E55" s="67" t="s">
        <v>132</v>
      </c>
      <c r="F55" s="68">
        <v>32</v>
      </c>
      <c r="G55" s="65"/>
      <c r="H55" s="69"/>
      <c r="I55" s="70"/>
      <c r="J55" s="70"/>
      <c r="K55" s="34" t="s">
        <v>65</v>
      </c>
      <c r="L55" s="77">
        <v>55</v>
      </c>
      <c r="M55" s="77"/>
      <c r="N55" s="72"/>
      <c r="O55" s="79" t="s">
        <v>330</v>
      </c>
      <c r="P55" s="81">
        <v>43479.80587962963</v>
      </c>
      <c r="Q55" s="79" t="s">
        <v>368</v>
      </c>
      <c r="R55" s="79"/>
      <c r="S55" s="79"/>
      <c r="T55" s="79" t="s">
        <v>451</v>
      </c>
      <c r="U55" s="79"/>
      <c r="V55" s="82" t="s">
        <v>527</v>
      </c>
      <c r="W55" s="81">
        <v>43479.80587962963</v>
      </c>
      <c r="X55" s="82" t="s">
        <v>620</v>
      </c>
      <c r="Y55" s="79"/>
      <c r="Z55" s="79"/>
      <c r="AA55" s="85" t="s">
        <v>748</v>
      </c>
      <c r="AB55" s="79"/>
      <c r="AC55" s="79" t="b">
        <v>0</v>
      </c>
      <c r="AD55" s="79">
        <v>0</v>
      </c>
      <c r="AE55" s="85" t="s">
        <v>835</v>
      </c>
      <c r="AF55" s="79" t="b">
        <v>1</v>
      </c>
      <c r="AG55" s="79" t="s">
        <v>839</v>
      </c>
      <c r="AH55" s="79"/>
      <c r="AI55" s="85" t="s">
        <v>843</v>
      </c>
      <c r="AJ55" s="79" t="b">
        <v>0</v>
      </c>
      <c r="AK55" s="79">
        <v>15</v>
      </c>
      <c r="AL55" s="85" t="s">
        <v>747</v>
      </c>
      <c r="AM55" s="79" t="s">
        <v>849</v>
      </c>
      <c r="AN55" s="79" t="b">
        <v>0</v>
      </c>
      <c r="AO55" s="85" t="s">
        <v>747</v>
      </c>
      <c r="AP55" s="79" t="s">
        <v>176</v>
      </c>
      <c r="AQ55" s="79">
        <v>0</v>
      </c>
      <c r="AR55" s="79">
        <v>0</v>
      </c>
      <c r="AS55" s="79"/>
      <c r="AT55" s="79"/>
      <c r="AU55" s="79"/>
      <c r="AV55" s="79"/>
      <c r="AW55" s="79"/>
      <c r="AX55" s="79"/>
      <c r="AY55" s="79"/>
      <c r="AZ55" s="79"/>
      <c r="BA55">
        <v>1</v>
      </c>
      <c r="BB55" s="78" t="str">
        <f>REPLACE(INDEX(GroupVertices[Group],MATCH(Edges[[#This Row],[Vertex 1]],GroupVertices[Vertex],0)),1,1,"")</f>
        <v>22</v>
      </c>
      <c r="BC55" s="78" t="str">
        <f>REPLACE(INDEX(GroupVertices[Group],MATCH(Edges[[#This Row],[Vertex 2]],GroupVertices[Vertex],0)),1,1,"")</f>
        <v>22</v>
      </c>
      <c r="BD55" s="48">
        <v>1</v>
      </c>
      <c r="BE55" s="49">
        <v>3.5714285714285716</v>
      </c>
      <c r="BF55" s="48">
        <v>0</v>
      </c>
      <c r="BG55" s="49">
        <v>0</v>
      </c>
      <c r="BH55" s="48">
        <v>0</v>
      </c>
      <c r="BI55" s="49">
        <v>0</v>
      </c>
      <c r="BJ55" s="48">
        <v>27</v>
      </c>
      <c r="BK55" s="49">
        <v>96.42857142857143</v>
      </c>
      <c r="BL55" s="48">
        <v>28</v>
      </c>
    </row>
    <row r="56" spans="1:64" ht="15">
      <c r="A56" s="64" t="s">
        <v>253</v>
      </c>
      <c r="B56" s="64" t="s">
        <v>295</v>
      </c>
      <c r="C56" s="65" t="s">
        <v>2500</v>
      </c>
      <c r="D56" s="66">
        <v>3</v>
      </c>
      <c r="E56" s="67" t="s">
        <v>132</v>
      </c>
      <c r="F56" s="68">
        <v>32</v>
      </c>
      <c r="G56" s="65"/>
      <c r="H56" s="69"/>
      <c r="I56" s="70"/>
      <c r="J56" s="70"/>
      <c r="K56" s="34" t="s">
        <v>65</v>
      </c>
      <c r="L56" s="77">
        <v>56</v>
      </c>
      <c r="M56" s="77"/>
      <c r="N56" s="72"/>
      <c r="O56" s="79" t="s">
        <v>330</v>
      </c>
      <c r="P56" s="81">
        <v>43479.8058912037</v>
      </c>
      <c r="Q56" s="79" t="s">
        <v>369</v>
      </c>
      <c r="R56" s="79"/>
      <c r="S56" s="79"/>
      <c r="T56" s="79"/>
      <c r="U56" s="79"/>
      <c r="V56" s="82" t="s">
        <v>528</v>
      </c>
      <c r="W56" s="81">
        <v>43479.8058912037</v>
      </c>
      <c r="X56" s="82" t="s">
        <v>621</v>
      </c>
      <c r="Y56" s="79"/>
      <c r="Z56" s="79"/>
      <c r="AA56" s="85" t="s">
        <v>749</v>
      </c>
      <c r="AB56" s="79"/>
      <c r="AC56" s="79" t="b">
        <v>0</v>
      </c>
      <c r="AD56" s="79">
        <v>0</v>
      </c>
      <c r="AE56" s="85" t="s">
        <v>835</v>
      </c>
      <c r="AF56" s="79" t="b">
        <v>1</v>
      </c>
      <c r="AG56" s="79" t="s">
        <v>839</v>
      </c>
      <c r="AH56" s="79"/>
      <c r="AI56" s="85" t="s">
        <v>844</v>
      </c>
      <c r="AJ56" s="79" t="b">
        <v>0</v>
      </c>
      <c r="AK56" s="79">
        <v>194</v>
      </c>
      <c r="AL56" s="85" t="s">
        <v>798</v>
      </c>
      <c r="AM56" s="79" t="s">
        <v>849</v>
      </c>
      <c r="AN56" s="79" t="b">
        <v>0</v>
      </c>
      <c r="AO56" s="85" t="s">
        <v>798</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1</v>
      </c>
      <c r="BE56" s="49">
        <v>4.166666666666667</v>
      </c>
      <c r="BF56" s="48">
        <v>0</v>
      </c>
      <c r="BG56" s="49">
        <v>0</v>
      </c>
      <c r="BH56" s="48">
        <v>0</v>
      </c>
      <c r="BI56" s="49">
        <v>0</v>
      </c>
      <c r="BJ56" s="48">
        <v>23</v>
      </c>
      <c r="BK56" s="49">
        <v>95.83333333333333</v>
      </c>
      <c r="BL56" s="48">
        <v>24</v>
      </c>
    </row>
    <row r="57" spans="1:64" ht="15">
      <c r="A57" s="64" t="s">
        <v>254</v>
      </c>
      <c r="B57" s="64" t="s">
        <v>272</v>
      </c>
      <c r="C57" s="65" t="s">
        <v>2500</v>
      </c>
      <c r="D57" s="66">
        <v>3</v>
      </c>
      <c r="E57" s="67" t="s">
        <v>132</v>
      </c>
      <c r="F57" s="68">
        <v>32</v>
      </c>
      <c r="G57" s="65"/>
      <c r="H57" s="69"/>
      <c r="I57" s="70"/>
      <c r="J57" s="70"/>
      <c r="K57" s="34" t="s">
        <v>65</v>
      </c>
      <c r="L57" s="77">
        <v>57</v>
      </c>
      <c r="M57" s="77"/>
      <c r="N57" s="72"/>
      <c r="O57" s="79" t="s">
        <v>330</v>
      </c>
      <c r="P57" s="81">
        <v>43479.805763888886</v>
      </c>
      <c r="Q57" s="79" t="s">
        <v>360</v>
      </c>
      <c r="R57" s="79"/>
      <c r="S57" s="79"/>
      <c r="T57" s="79" t="s">
        <v>460</v>
      </c>
      <c r="U57" s="79"/>
      <c r="V57" s="82" t="s">
        <v>529</v>
      </c>
      <c r="W57" s="81">
        <v>43479.805763888886</v>
      </c>
      <c r="X57" s="82" t="s">
        <v>622</v>
      </c>
      <c r="Y57" s="79"/>
      <c r="Z57" s="79"/>
      <c r="AA57" s="85" t="s">
        <v>750</v>
      </c>
      <c r="AB57" s="79"/>
      <c r="AC57" s="79" t="b">
        <v>0</v>
      </c>
      <c r="AD57" s="79">
        <v>0</v>
      </c>
      <c r="AE57" s="85" t="s">
        <v>835</v>
      </c>
      <c r="AF57" s="79" t="b">
        <v>0</v>
      </c>
      <c r="AG57" s="79" t="s">
        <v>839</v>
      </c>
      <c r="AH57" s="79"/>
      <c r="AI57" s="85" t="s">
        <v>835</v>
      </c>
      <c r="AJ57" s="79" t="b">
        <v>0</v>
      </c>
      <c r="AK57" s="79">
        <v>110</v>
      </c>
      <c r="AL57" s="85" t="s">
        <v>769</v>
      </c>
      <c r="AM57" s="79" t="s">
        <v>849</v>
      </c>
      <c r="AN57" s="79" t="b">
        <v>0</v>
      </c>
      <c r="AO57" s="85" t="s">
        <v>769</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1</v>
      </c>
      <c r="BD57" s="48">
        <v>2</v>
      </c>
      <c r="BE57" s="49">
        <v>10</v>
      </c>
      <c r="BF57" s="48">
        <v>1</v>
      </c>
      <c r="BG57" s="49">
        <v>5</v>
      </c>
      <c r="BH57" s="48">
        <v>0</v>
      </c>
      <c r="BI57" s="49">
        <v>0</v>
      </c>
      <c r="BJ57" s="48">
        <v>17</v>
      </c>
      <c r="BK57" s="49">
        <v>85</v>
      </c>
      <c r="BL57" s="48">
        <v>20</v>
      </c>
    </row>
    <row r="58" spans="1:64" ht="15">
      <c r="A58" s="64" t="s">
        <v>254</v>
      </c>
      <c r="B58" s="64" t="s">
        <v>293</v>
      </c>
      <c r="C58" s="65" t="s">
        <v>2500</v>
      </c>
      <c r="D58" s="66">
        <v>3</v>
      </c>
      <c r="E58" s="67" t="s">
        <v>132</v>
      </c>
      <c r="F58" s="68">
        <v>32</v>
      </c>
      <c r="G58" s="65"/>
      <c r="H58" s="69"/>
      <c r="I58" s="70"/>
      <c r="J58" s="70"/>
      <c r="K58" s="34" t="s">
        <v>65</v>
      </c>
      <c r="L58" s="77">
        <v>58</v>
      </c>
      <c r="M58" s="77"/>
      <c r="N58" s="72"/>
      <c r="O58" s="79" t="s">
        <v>330</v>
      </c>
      <c r="P58" s="81">
        <v>43479.80590277778</v>
      </c>
      <c r="Q58" s="79" t="s">
        <v>365</v>
      </c>
      <c r="R58" s="79"/>
      <c r="S58" s="79"/>
      <c r="T58" s="79" t="s">
        <v>451</v>
      </c>
      <c r="U58" s="79"/>
      <c r="V58" s="82" t="s">
        <v>529</v>
      </c>
      <c r="W58" s="81">
        <v>43479.80590277778</v>
      </c>
      <c r="X58" s="82" t="s">
        <v>623</v>
      </c>
      <c r="Y58" s="79"/>
      <c r="Z58" s="79"/>
      <c r="AA58" s="85" t="s">
        <v>751</v>
      </c>
      <c r="AB58" s="79"/>
      <c r="AC58" s="79" t="b">
        <v>0</v>
      </c>
      <c r="AD58" s="79">
        <v>0</v>
      </c>
      <c r="AE58" s="85" t="s">
        <v>835</v>
      </c>
      <c r="AF58" s="79" t="b">
        <v>0</v>
      </c>
      <c r="AG58" s="79" t="s">
        <v>839</v>
      </c>
      <c r="AH58" s="79"/>
      <c r="AI58" s="85" t="s">
        <v>835</v>
      </c>
      <c r="AJ58" s="79" t="b">
        <v>0</v>
      </c>
      <c r="AK58" s="79">
        <v>159</v>
      </c>
      <c r="AL58" s="85" t="s">
        <v>795</v>
      </c>
      <c r="AM58" s="79" t="s">
        <v>849</v>
      </c>
      <c r="AN58" s="79" t="b">
        <v>0</v>
      </c>
      <c r="AO58" s="85" t="s">
        <v>795</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1</v>
      </c>
      <c r="BE58" s="49">
        <v>4.761904761904762</v>
      </c>
      <c r="BF58" s="48">
        <v>0</v>
      </c>
      <c r="BG58" s="49">
        <v>0</v>
      </c>
      <c r="BH58" s="48">
        <v>0</v>
      </c>
      <c r="BI58" s="49">
        <v>0</v>
      </c>
      <c r="BJ58" s="48">
        <v>20</v>
      </c>
      <c r="BK58" s="49">
        <v>95.23809523809524</v>
      </c>
      <c r="BL58" s="48">
        <v>21</v>
      </c>
    </row>
    <row r="59" spans="1:64" ht="15">
      <c r="A59" s="64" t="s">
        <v>255</v>
      </c>
      <c r="B59" s="64" t="s">
        <v>255</v>
      </c>
      <c r="C59" s="65" t="s">
        <v>2500</v>
      </c>
      <c r="D59" s="66">
        <v>3</v>
      </c>
      <c r="E59" s="67" t="s">
        <v>132</v>
      </c>
      <c r="F59" s="68">
        <v>32</v>
      </c>
      <c r="G59" s="65"/>
      <c r="H59" s="69"/>
      <c r="I59" s="70"/>
      <c r="J59" s="70"/>
      <c r="K59" s="34" t="s">
        <v>65</v>
      </c>
      <c r="L59" s="77">
        <v>59</v>
      </c>
      <c r="M59" s="77"/>
      <c r="N59" s="72"/>
      <c r="O59" s="79" t="s">
        <v>176</v>
      </c>
      <c r="P59" s="81">
        <v>43479.79517361111</v>
      </c>
      <c r="Q59" s="79" t="s">
        <v>370</v>
      </c>
      <c r="R59" s="82" t="s">
        <v>430</v>
      </c>
      <c r="S59" s="79" t="s">
        <v>445</v>
      </c>
      <c r="T59" s="79" t="s">
        <v>451</v>
      </c>
      <c r="U59" s="79"/>
      <c r="V59" s="82" t="s">
        <v>530</v>
      </c>
      <c r="W59" s="81">
        <v>43479.79517361111</v>
      </c>
      <c r="X59" s="82" t="s">
        <v>624</v>
      </c>
      <c r="Y59" s="79"/>
      <c r="Z59" s="79"/>
      <c r="AA59" s="85" t="s">
        <v>752</v>
      </c>
      <c r="AB59" s="79"/>
      <c r="AC59" s="79" t="b">
        <v>0</v>
      </c>
      <c r="AD59" s="79">
        <v>32</v>
      </c>
      <c r="AE59" s="85" t="s">
        <v>835</v>
      </c>
      <c r="AF59" s="79" t="b">
        <v>0</v>
      </c>
      <c r="AG59" s="79" t="s">
        <v>839</v>
      </c>
      <c r="AH59" s="79"/>
      <c r="AI59" s="85" t="s">
        <v>835</v>
      </c>
      <c r="AJ59" s="79" t="b">
        <v>0</v>
      </c>
      <c r="AK59" s="79">
        <v>10</v>
      </c>
      <c r="AL59" s="85" t="s">
        <v>835</v>
      </c>
      <c r="AM59" s="79" t="s">
        <v>855</v>
      </c>
      <c r="AN59" s="79" t="b">
        <v>0</v>
      </c>
      <c r="AO59" s="85" t="s">
        <v>752</v>
      </c>
      <c r="AP59" s="79" t="s">
        <v>859</v>
      </c>
      <c r="AQ59" s="79">
        <v>0</v>
      </c>
      <c r="AR59" s="79">
        <v>0</v>
      </c>
      <c r="AS59" s="79"/>
      <c r="AT59" s="79"/>
      <c r="AU59" s="79"/>
      <c r="AV59" s="79"/>
      <c r="AW59" s="79"/>
      <c r="AX59" s="79"/>
      <c r="AY59" s="79"/>
      <c r="AZ59" s="79"/>
      <c r="BA59">
        <v>1</v>
      </c>
      <c r="BB59" s="78" t="str">
        <f>REPLACE(INDEX(GroupVertices[Group],MATCH(Edges[[#This Row],[Vertex 1]],GroupVertices[Vertex],0)),1,1,"")</f>
        <v>21</v>
      </c>
      <c r="BC59" s="78" t="str">
        <f>REPLACE(INDEX(GroupVertices[Group],MATCH(Edges[[#This Row],[Vertex 2]],GroupVertices[Vertex],0)),1,1,"")</f>
        <v>21</v>
      </c>
      <c r="BD59" s="48">
        <v>0</v>
      </c>
      <c r="BE59" s="49">
        <v>0</v>
      </c>
      <c r="BF59" s="48">
        <v>1</v>
      </c>
      <c r="BG59" s="49">
        <v>8.333333333333334</v>
      </c>
      <c r="BH59" s="48">
        <v>0</v>
      </c>
      <c r="BI59" s="49">
        <v>0</v>
      </c>
      <c r="BJ59" s="48">
        <v>11</v>
      </c>
      <c r="BK59" s="49">
        <v>91.66666666666667</v>
      </c>
      <c r="BL59" s="48">
        <v>12</v>
      </c>
    </row>
    <row r="60" spans="1:64" ht="15">
      <c r="A60" s="64" t="s">
        <v>256</v>
      </c>
      <c r="B60" s="64" t="s">
        <v>255</v>
      </c>
      <c r="C60" s="65" t="s">
        <v>2500</v>
      </c>
      <c r="D60" s="66">
        <v>3</v>
      </c>
      <c r="E60" s="67" t="s">
        <v>132</v>
      </c>
      <c r="F60" s="68">
        <v>32</v>
      </c>
      <c r="G60" s="65"/>
      <c r="H60" s="69"/>
      <c r="I60" s="70"/>
      <c r="J60" s="70"/>
      <c r="K60" s="34" t="s">
        <v>65</v>
      </c>
      <c r="L60" s="77">
        <v>60</v>
      </c>
      <c r="M60" s="77"/>
      <c r="N60" s="72"/>
      <c r="O60" s="79" t="s">
        <v>330</v>
      </c>
      <c r="P60" s="81">
        <v>43479.80590277778</v>
      </c>
      <c r="Q60" s="79" t="s">
        <v>371</v>
      </c>
      <c r="R60" s="82" t="s">
        <v>430</v>
      </c>
      <c r="S60" s="79" t="s">
        <v>445</v>
      </c>
      <c r="T60" s="79" t="s">
        <v>451</v>
      </c>
      <c r="U60" s="79"/>
      <c r="V60" s="82" t="s">
        <v>531</v>
      </c>
      <c r="W60" s="81">
        <v>43479.80590277778</v>
      </c>
      <c r="X60" s="82" t="s">
        <v>625</v>
      </c>
      <c r="Y60" s="79"/>
      <c r="Z60" s="79"/>
      <c r="AA60" s="85" t="s">
        <v>753</v>
      </c>
      <c r="AB60" s="79"/>
      <c r="AC60" s="79" t="b">
        <v>0</v>
      </c>
      <c r="AD60" s="79">
        <v>0</v>
      </c>
      <c r="AE60" s="85" t="s">
        <v>835</v>
      </c>
      <c r="AF60" s="79" t="b">
        <v>0</v>
      </c>
      <c r="AG60" s="79" t="s">
        <v>839</v>
      </c>
      <c r="AH60" s="79"/>
      <c r="AI60" s="85" t="s">
        <v>835</v>
      </c>
      <c r="AJ60" s="79" t="b">
        <v>0</v>
      </c>
      <c r="AK60" s="79">
        <v>10</v>
      </c>
      <c r="AL60" s="85" t="s">
        <v>752</v>
      </c>
      <c r="AM60" s="79" t="s">
        <v>849</v>
      </c>
      <c r="AN60" s="79" t="b">
        <v>0</v>
      </c>
      <c r="AO60" s="85" t="s">
        <v>752</v>
      </c>
      <c r="AP60" s="79" t="s">
        <v>176</v>
      </c>
      <c r="AQ60" s="79">
        <v>0</v>
      </c>
      <c r="AR60" s="79">
        <v>0</v>
      </c>
      <c r="AS60" s="79"/>
      <c r="AT60" s="79"/>
      <c r="AU60" s="79"/>
      <c r="AV60" s="79"/>
      <c r="AW60" s="79"/>
      <c r="AX60" s="79"/>
      <c r="AY60" s="79"/>
      <c r="AZ60" s="79"/>
      <c r="BA60">
        <v>1</v>
      </c>
      <c r="BB60" s="78" t="str">
        <f>REPLACE(INDEX(GroupVertices[Group],MATCH(Edges[[#This Row],[Vertex 1]],GroupVertices[Vertex],0)),1,1,"")</f>
        <v>21</v>
      </c>
      <c r="BC60" s="78" t="str">
        <f>REPLACE(INDEX(GroupVertices[Group],MATCH(Edges[[#This Row],[Vertex 2]],GroupVertices[Vertex],0)),1,1,"")</f>
        <v>21</v>
      </c>
      <c r="BD60" s="48">
        <v>0</v>
      </c>
      <c r="BE60" s="49">
        <v>0</v>
      </c>
      <c r="BF60" s="48">
        <v>1</v>
      </c>
      <c r="BG60" s="49">
        <v>7.142857142857143</v>
      </c>
      <c r="BH60" s="48">
        <v>0</v>
      </c>
      <c r="BI60" s="49">
        <v>0</v>
      </c>
      <c r="BJ60" s="48">
        <v>13</v>
      </c>
      <c r="BK60" s="49">
        <v>92.85714285714286</v>
      </c>
      <c r="BL60" s="48">
        <v>14</v>
      </c>
    </row>
    <row r="61" spans="1:64" ht="15">
      <c r="A61" s="64" t="s">
        <v>257</v>
      </c>
      <c r="B61" s="64" t="s">
        <v>324</v>
      </c>
      <c r="C61" s="65" t="s">
        <v>2500</v>
      </c>
      <c r="D61" s="66">
        <v>3</v>
      </c>
      <c r="E61" s="67" t="s">
        <v>132</v>
      </c>
      <c r="F61" s="68">
        <v>32</v>
      </c>
      <c r="G61" s="65"/>
      <c r="H61" s="69"/>
      <c r="I61" s="70"/>
      <c r="J61" s="70"/>
      <c r="K61" s="34" t="s">
        <v>65</v>
      </c>
      <c r="L61" s="77">
        <v>61</v>
      </c>
      <c r="M61" s="77"/>
      <c r="N61" s="72"/>
      <c r="O61" s="79" t="s">
        <v>330</v>
      </c>
      <c r="P61" s="81">
        <v>43479.79988425926</v>
      </c>
      <c r="Q61" s="79" t="s">
        <v>372</v>
      </c>
      <c r="R61" s="79"/>
      <c r="S61" s="79"/>
      <c r="T61" s="79" t="s">
        <v>450</v>
      </c>
      <c r="U61" s="82" t="s">
        <v>479</v>
      </c>
      <c r="V61" s="82" t="s">
        <v>479</v>
      </c>
      <c r="W61" s="81">
        <v>43479.79988425926</v>
      </c>
      <c r="X61" s="82" t="s">
        <v>626</v>
      </c>
      <c r="Y61" s="79"/>
      <c r="Z61" s="79"/>
      <c r="AA61" s="85" t="s">
        <v>754</v>
      </c>
      <c r="AB61" s="79"/>
      <c r="AC61" s="79" t="b">
        <v>0</v>
      </c>
      <c r="AD61" s="79">
        <v>23</v>
      </c>
      <c r="AE61" s="85" t="s">
        <v>835</v>
      </c>
      <c r="AF61" s="79" t="b">
        <v>0</v>
      </c>
      <c r="AG61" s="79" t="s">
        <v>839</v>
      </c>
      <c r="AH61" s="79"/>
      <c r="AI61" s="85" t="s">
        <v>835</v>
      </c>
      <c r="AJ61" s="79" t="b">
        <v>0</v>
      </c>
      <c r="AK61" s="79">
        <v>16</v>
      </c>
      <c r="AL61" s="85" t="s">
        <v>835</v>
      </c>
      <c r="AM61" s="79" t="s">
        <v>850</v>
      </c>
      <c r="AN61" s="79" t="b">
        <v>0</v>
      </c>
      <c r="AO61" s="85" t="s">
        <v>754</v>
      </c>
      <c r="AP61" s="79" t="s">
        <v>859</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5.555555555555555</v>
      </c>
      <c r="BF61" s="48">
        <v>1</v>
      </c>
      <c r="BG61" s="49">
        <v>5.555555555555555</v>
      </c>
      <c r="BH61" s="48">
        <v>0</v>
      </c>
      <c r="BI61" s="49">
        <v>0</v>
      </c>
      <c r="BJ61" s="48">
        <v>16</v>
      </c>
      <c r="BK61" s="49">
        <v>88.88888888888889</v>
      </c>
      <c r="BL61" s="48">
        <v>18</v>
      </c>
    </row>
    <row r="62" spans="1:64" ht="15">
      <c r="A62" s="64" t="s">
        <v>258</v>
      </c>
      <c r="B62" s="64" t="s">
        <v>257</v>
      </c>
      <c r="C62" s="65" t="s">
        <v>2500</v>
      </c>
      <c r="D62" s="66">
        <v>3</v>
      </c>
      <c r="E62" s="67" t="s">
        <v>132</v>
      </c>
      <c r="F62" s="68">
        <v>32</v>
      </c>
      <c r="G62" s="65"/>
      <c r="H62" s="69"/>
      <c r="I62" s="70"/>
      <c r="J62" s="70"/>
      <c r="K62" s="34" t="s">
        <v>65</v>
      </c>
      <c r="L62" s="77">
        <v>62</v>
      </c>
      <c r="M62" s="77"/>
      <c r="N62" s="72"/>
      <c r="O62" s="79" t="s">
        <v>330</v>
      </c>
      <c r="P62" s="81">
        <v>43479.80594907407</v>
      </c>
      <c r="Q62" s="79" t="s">
        <v>332</v>
      </c>
      <c r="R62" s="79"/>
      <c r="S62" s="79"/>
      <c r="T62" s="79" t="s">
        <v>450</v>
      </c>
      <c r="U62" s="79"/>
      <c r="V62" s="82" t="s">
        <v>532</v>
      </c>
      <c r="W62" s="81">
        <v>43479.80594907407</v>
      </c>
      <c r="X62" s="82" t="s">
        <v>627</v>
      </c>
      <c r="Y62" s="79"/>
      <c r="Z62" s="79"/>
      <c r="AA62" s="85" t="s">
        <v>755</v>
      </c>
      <c r="AB62" s="79"/>
      <c r="AC62" s="79" t="b">
        <v>0</v>
      </c>
      <c r="AD62" s="79">
        <v>0</v>
      </c>
      <c r="AE62" s="85" t="s">
        <v>835</v>
      </c>
      <c r="AF62" s="79" t="b">
        <v>0</v>
      </c>
      <c r="AG62" s="79" t="s">
        <v>839</v>
      </c>
      <c r="AH62" s="79"/>
      <c r="AI62" s="85" t="s">
        <v>835</v>
      </c>
      <c r="AJ62" s="79" t="b">
        <v>0</v>
      </c>
      <c r="AK62" s="79">
        <v>16</v>
      </c>
      <c r="AL62" s="85" t="s">
        <v>754</v>
      </c>
      <c r="AM62" s="79" t="s">
        <v>851</v>
      </c>
      <c r="AN62" s="79" t="b">
        <v>0</v>
      </c>
      <c r="AO62" s="85" t="s">
        <v>754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258</v>
      </c>
      <c r="B63" s="64" t="s">
        <v>324</v>
      </c>
      <c r="C63" s="65" t="s">
        <v>2500</v>
      </c>
      <c r="D63" s="66">
        <v>3</v>
      </c>
      <c r="E63" s="67" t="s">
        <v>132</v>
      </c>
      <c r="F63" s="68">
        <v>32</v>
      </c>
      <c r="G63" s="65"/>
      <c r="H63" s="69"/>
      <c r="I63" s="70"/>
      <c r="J63" s="70"/>
      <c r="K63" s="34" t="s">
        <v>65</v>
      </c>
      <c r="L63" s="77">
        <v>63</v>
      </c>
      <c r="M63" s="77"/>
      <c r="N63" s="72"/>
      <c r="O63" s="79" t="s">
        <v>330</v>
      </c>
      <c r="P63" s="81">
        <v>43479.80594907407</v>
      </c>
      <c r="Q63" s="79" t="s">
        <v>332</v>
      </c>
      <c r="R63" s="79"/>
      <c r="S63" s="79"/>
      <c r="T63" s="79" t="s">
        <v>450</v>
      </c>
      <c r="U63" s="79"/>
      <c r="V63" s="82" t="s">
        <v>532</v>
      </c>
      <c r="W63" s="81">
        <v>43479.80594907407</v>
      </c>
      <c r="X63" s="82" t="s">
        <v>627</v>
      </c>
      <c r="Y63" s="79"/>
      <c r="Z63" s="79"/>
      <c r="AA63" s="85" t="s">
        <v>755</v>
      </c>
      <c r="AB63" s="79"/>
      <c r="AC63" s="79" t="b">
        <v>0</v>
      </c>
      <c r="AD63" s="79">
        <v>0</v>
      </c>
      <c r="AE63" s="85" t="s">
        <v>835</v>
      </c>
      <c r="AF63" s="79" t="b">
        <v>0</v>
      </c>
      <c r="AG63" s="79" t="s">
        <v>839</v>
      </c>
      <c r="AH63" s="79"/>
      <c r="AI63" s="85" t="s">
        <v>835</v>
      </c>
      <c r="AJ63" s="79" t="b">
        <v>0</v>
      </c>
      <c r="AK63" s="79">
        <v>16</v>
      </c>
      <c r="AL63" s="85" t="s">
        <v>754</v>
      </c>
      <c r="AM63" s="79" t="s">
        <v>851</v>
      </c>
      <c r="AN63" s="79" t="b">
        <v>0</v>
      </c>
      <c r="AO63" s="85" t="s">
        <v>754</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5</v>
      </c>
      <c r="BF63" s="48">
        <v>1</v>
      </c>
      <c r="BG63" s="49">
        <v>5</v>
      </c>
      <c r="BH63" s="48">
        <v>0</v>
      </c>
      <c r="BI63" s="49">
        <v>0</v>
      </c>
      <c r="BJ63" s="48">
        <v>18</v>
      </c>
      <c r="BK63" s="49">
        <v>90</v>
      </c>
      <c r="BL63" s="48">
        <v>20</v>
      </c>
    </row>
    <row r="64" spans="1:64" ht="15">
      <c r="A64" s="64" t="s">
        <v>259</v>
      </c>
      <c r="B64" s="64" t="s">
        <v>318</v>
      </c>
      <c r="C64" s="65" t="s">
        <v>2500</v>
      </c>
      <c r="D64" s="66">
        <v>3</v>
      </c>
      <c r="E64" s="67" t="s">
        <v>132</v>
      </c>
      <c r="F64" s="68">
        <v>32</v>
      </c>
      <c r="G64" s="65"/>
      <c r="H64" s="69"/>
      <c r="I64" s="70"/>
      <c r="J64" s="70"/>
      <c r="K64" s="34" t="s">
        <v>65</v>
      </c>
      <c r="L64" s="77">
        <v>64</v>
      </c>
      <c r="M64" s="77"/>
      <c r="N64" s="72"/>
      <c r="O64" s="79" t="s">
        <v>330</v>
      </c>
      <c r="P64" s="81">
        <v>43479.80599537037</v>
      </c>
      <c r="Q64" s="79" t="s">
        <v>373</v>
      </c>
      <c r="R64" s="79"/>
      <c r="S64" s="79"/>
      <c r="T64" s="79" t="s">
        <v>451</v>
      </c>
      <c r="U64" s="79"/>
      <c r="V64" s="82" t="s">
        <v>533</v>
      </c>
      <c r="W64" s="81">
        <v>43479.80599537037</v>
      </c>
      <c r="X64" s="82" t="s">
        <v>628</v>
      </c>
      <c r="Y64" s="79"/>
      <c r="Z64" s="79"/>
      <c r="AA64" s="85" t="s">
        <v>756</v>
      </c>
      <c r="AB64" s="79"/>
      <c r="AC64" s="79" t="b">
        <v>0</v>
      </c>
      <c r="AD64" s="79">
        <v>0</v>
      </c>
      <c r="AE64" s="85" t="s">
        <v>835</v>
      </c>
      <c r="AF64" s="79" t="b">
        <v>0</v>
      </c>
      <c r="AG64" s="79" t="s">
        <v>839</v>
      </c>
      <c r="AH64" s="79"/>
      <c r="AI64" s="85" t="s">
        <v>835</v>
      </c>
      <c r="AJ64" s="79" t="b">
        <v>0</v>
      </c>
      <c r="AK64" s="79">
        <v>41</v>
      </c>
      <c r="AL64" s="85" t="s">
        <v>827</v>
      </c>
      <c r="AM64" s="79" t="s">
        <v>850</v>
      </c>
      <c r="AN64" s="79" t="b">
        <v>0</v>
      </c>
      <c r="AO64" s="85" t="s">
        <v>827</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1</v>
      </c>
      <c r="BG64" s="49">
        <v>4.3478260869565215</v>
      </c>
      <c r="BH64" s="48">
        <v>0</v>
      </c>
      <c r="BI64" s="49">
        <v>0</v>
      </c>
      <c r="BJ64" s="48">
        <v>22</v>
      </c>
      <c r="BK64" s="49">
        <v>95.65217391304348</v>
      </c>
      <c r="BL64" s="48">
        <v>23</v>
      </c>
    </row>
    <row r="65" spans="1:64" ht="15">
      <c r="A65" s="64" t="s">
        <v>260</v>
      </c>
      <c r="B65" s="64" t="s">
        <v>260</v>
      </c>
      <c r="C65" s="65" t="s">
        <v>2500</v>
      </c>
      <c r="D65" s="66">
        <v>3</v>
      </c>
      <c r="E65" s="67" t="s">
        <v>132</v>
      </c>
      <c r="F65" s="68">
        <v>32</v>
      </c>
      <c r="G65" s="65"/>
      <c r="H65" s="69"/>
      <c r="I65" s="70"/>
      <c r="J65" s="70"/>
      <c r="K65" s="34" t="s">
        <v>65</v>
      </c>
      <c r="L65" s="77">
        <v>65</v>
      </c>
      <c r="M65" s="77"/>
      <c r="N65" s="72"/>
      <c r="O65" s="79" t="s">
        <v>176</v>
      </c>
      <c r="P65" s="81">
        <v>43479.80604166666</v>
      </c>
      <c r="Q65" s="79" t="s">
        <v>374</v>
      </c>
      <c r="R65" s="82" t="s">
        <v>431</v>
      </c>
      <c r="S65" s="79" t="s">
        <v>446</v>
      </c>
      <c r="T65" s="79" t="s">
        <v>461</v>
      </c>
      <c r="U65" s="82" t="s">
        <v>480</v>
      </c>
      <c r="V65" s="82" t="s">
        <v>480</v>
      </c>
      <c r="W65" s="81">
        <v>43479.80604166666</v>
      </c>
      <c r="X65" s="82" t="s">
        <v>629</v>
      </c>
      <c r="Y65" s="79"/>
      <c r="Z65" s="79"/>
      <c r="AA65" s="85" t="s">
        <v>757</v>
      </c>
      <c r="AB65" s="79"/>
      <c r="AC65" s="79" t="b">
        <v>0</v>
      </c>
      <c r="AD65" s="79">
        <v>1</v>
      </c>
      <c r="AE65" s="85" t="s">
        <v>835</v>
      </c>
      <c r="AF65" s="79" t="b">
        <v>0</v>
      </c>
      <c r="AG65" s="79" t="s">
        <v>839</v>
      </c>
      <c r="AH65" s="79"/>
      <c r="AI65" s="85" t="s">
        <v>835</v>
      </c>
      <c r="AJ65" s="79" t="b">
        <v>0</v>
      </c>
      <c r="AK65" s="79">
        <v>0</v>
      </c>
      <c r="AL65" s="85" t="s">
        <v>835</v>
      </c>
      <c r="AM65" s="79" t="s">
        <v>856</v>
      </c>
      <c r="AN65" s="79" t="b">
        <v>0</v>
      </c>
      <c r="AO65" s="85" t="s">
        <v>757</v>
      </c>
      <c r="AP65" s="79" t="s">
        <v>176</v>
      </c>
      <c r="AQ65" s="79">
        <v>0</v>
      </c>
      <c r="AR65" s="79">
        <v>0</v>
      </c>
      <c r="AS65" s="79" t="s">
        <v>860</v>
      </c>
      <c r="AT65" s="79" t="s">
        <v>864</v>
      </c>
      <c r="AU65" s="79" t="s">
        <v>865</v>
      </c>
      <c r="AV65" s="79" t="s">
        <v>866</v>
      </c>
      <c r="AW65" s="79" t="s">
        <v>870</v>
      </c>
      <c r="AX65" s="79" t="s">
        <v>874</v>
      </c>
      <c r="AY65" s="79" t="s">
        <v>878</v>
      </c>
      <c r="AZ65" s="82" t="s">
        <v>879</v>
      </c>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6</v>
      </c>
      <c r="BK65" s="49">
        <v>100</v>
      </c>
      <c r="BL65" s="48">
        <v>6</v>
      </c>
    </row>
    <row r="66" spans="1:64" ht="15">
      <c r="A66" s="64" t="s">
        <v>261</v>
      </c>
      <c r="B66" s="64" t="s">
        <v>261</v>
      </c>
      <c r="C66" s="65" t="s">
        <v>2500</v>
      </c>
      <c r="D66" s="66">
        <v>3</v>
      </c>
      <c r="E66" s="67" t="s">
        <v>132</v>
      </c>
      <c r="F66" s="68">
        <v>32</v>
      </c>
      <c r="G66" s="65"/>
      <c r="H66" s="69"/>
      <c r="I66" s="70"/>
      <c r="J66" s="70"/>
      <c r="K66" s="34" t="s">
        <v>65</v>
      </c>
      <c r="L66" s="77">
        <v>66</v>
      </c>
      <c r="M66" s="77"/>
      <c r="N66" s="72"/>
      <c r="O66" s="79" t="s">
        <v>176</v>
      </c>
      <c r="P66" s="81">
        <v>43479.665717592594</v>
      </c>
      <c r="Q66" s="79" t="s">
        <v>375</v>
      </c>
      <c r="R66" s="79"/>
      <c r="S66" s="79"/>
      <c r="T66" s="79" t="s">
        <v>451</v>
      </c>
      <c r="U66" s="79"/>
      <c r="V66" s="82" t="s">
        <v>534</v>
      </c>
      <c r="W66" s="81">
        <v>43479.665717592594</v>
      </c>
      <c r="X66" s="82" t="s">
        <v>630</v>
      </c>
      <c r="Y66" s="79"/>
      <c r="Z66" s="79"/>
      <c r="AA66" s="85" t="s">
        <v>758</v>
      </c>
      <c r="AB66" s="79"/>
      <c r="AC66" s="79" t="b">
        <v>0</v>
      </c>
      <c r="AD66" s="79">
        <v>15</v>
      </c>
      <c r="AE66" s="85" t="s">
        <v>835</v>
      </c>
      <c r="AF66" s="79" t="b">
        <v>0</v>
      </c>
      <c r="AG66" s="79" t="s">
        <v>839</v>
      </c>
      <c r="AH66" s="79"/>
      <c r="AI66" s="85" t="s">
        <v>835</v>
      </c>
      <c r="AJ66" s="79" t="b">
        <v>0</v>
      </c>
      <c r="AK66" s="79">
        <v>15</v>
      </c>
      <c r="AL66" s="85" t="s">
        <v>835</v>
      </c>
      <c r="AM66" s="79" t="s">
        <v>849</v>
      </c>
      <c r="AN66" s="79" t="b">
        <v>0</v>
      </c>
      <c r="AO66" s="85" t="s">
        <v>758</v>
      </c>
      <c r="AP66" s="79" t="s">
        <v>859</v>
      </c>
      <c r="AQ66" s="79">
        <v>0</v>
      </c>
      <c r="AR66" s="79">
        <v>0</v>
      </c>
      <c r="AS66" s="79"/>
      <c r="AT66" s="79"/>
      <c r="AU66" s="79"/>
      <c r="AV66" s="79"/>
      <c r="AW66" s="79"/>
      <c r="AX66" s="79"/>
      <c r="AY66" s="79"/>
      <c r="AZ66" s="79"/>
      <c r="BA66">
        <v>1</v>
      </c>
      <c r="BB66" s="78" t="str">
        <f>REPLACE(INDEX(GroupVertices[Group],MATCH(Edges[[#This Row],[Vertex 1]],GroupVertices[Vertex],0)),1,1,"")</f>
        <v>12</v>
      </c>
      <c r="BC66" s="78" t="str">
        <f>REPLACE(INDEX(GroupVertices[Group],MATCH(Edges[[#This Row],[Vertex 2]],GroupVertices[Vertex],0)),1,1,"")</f>
        <v>12</v>
      </c>
      <c r="BD66" s="48">
        <v>1</v>
      </c>
      <c r="BE66" s="49">
        <v>9.090909090909092</v>
      </c>
      <c r="BF66" s="48">
        <v>1</v>
      </c>
      <c r="BG66" s="49">
        <v>9.090909090909092</v>
      </c>
      <c r="BH66" s="48">
        <v>0</v>
      </c>
      <c r="BI66" s="49">
        <v>0</v>
      </c>
      <c r="BJ66" s="48">
        <v>9</v>
      </c>
      <c r="BK66" s="49">
        <v>81.81818181818181</v>
      </c>
      <c r="BL66" s="48">
        <v>11</v>
      </c>
    </row>
    <row r="67" spans="1:64" ht="15">
      <c r="A67" s="64" t="s">
        <v>262</v>
      </c>
      <c r="B67" s="64" t="s">
        <v>261</v>
      </c>
      <c r="C67" s="65" t="s">
        <v>2500</v>
      </c>
      <c r="D67" s="66">
        <v>3</v>
      </c>
      <c r="E67" s="67" t="s">
        <v>132</v>
      </c>
      <c r="F67" s="68">
        <v>32</v>
      </c>
      <c r="G67" s="65"/>
      <c r="H67" s="69"/>
      <c r="I67" s="70"/>
      <c r="J67" s="70"/>
      <c r="K67" s="34" t="s">
        <v>65</v>
      </c>
      <c r="L67" s="77">
        <v>67</v>
      </c>
      <c r="M67" s="77"/>
      <c r="N67" s="72"/>
      <c r="O67" s="79" t="s">
        <v>330</v>
      </c>
      <c r="P67" s="81">
        <v>43479.80605324074</v>
      </c>
      <c r="Q67" s="79" t="s">
        <v>357</v>
      </c>
      <c r="R67" s="79"/>
      <c r="S67" s="79"/>
      <c r="T67" s="79" t="s">
        <v>451</v>
      </c>
      <c r="U67" s="79"/>
      <c r="V67" s="82" t="s">
        <v>535</v>
      </c>
      <c r="W67" s="81">
        <v>43479.80605324074</v>
      </c>
      <c r="X67" s="82" t="s">
        <v>631</v>
      </c>
      <c r="Y67" s="79"/>
      <c r="Z67" s="79"/>
      <c r="AA67" s="85" t="s">
        <v>759</v>
      </c>
      <c r="AB67" s="79"/>
      <c r="AC67" s="79" t="b">
        <v>0</v>
      </c>
      <c r="AD67" s="79">
        <v>0</v>
      </c>
      <c r="AE67" s="85" t="s">
        <v>835</v>
      </c>
      <c r="AF67" s="79" t="b">
        <v>0</v>
      </c>
      <c r="AG67" s="79" t="s">
        <v>839</v>
      </c>
      <c r="AH67" s="79"/>
      <c r="AI67" s="85" t="s">
        <v>835</v>
      </c>
      <c r="AJ67" s="79" t="b">
        <v>0</v>
      </c>
      <c r="AK67" s="79">
        <v>15</v>
      </c>
      <c r="AL67" s="85" t="s">
        <v>758</v>
      </c>
      <c r="AM67" s="79" t="s">
        <v>849</v>
      </c>
      <c r="AN67" s="79" t="b">
        <v>0</v>
      </c>
      <c r="AO67" s="85" t="s">
        <v>758</v>
      </c>
      <c r="AP67" s="79" t="s">
        <v>176</v>
      </c>
      <c r="AQ67" s="79">
        <v>0</v>
      </c>
      <c r="AR67" s="79">
        <v>0</v>
      </c>
      <c r="AS67" s="79"/>
      <c r="AT67" s="79"/>
      <c r="AU67" s="79"/>
      <c r="AV67" s="79"/>
      <c r="AW67" s="79"/>
      <c r="AX67" s="79"/>
      <c r="AY67" s="79"/>
      <c r="AZ67" s="79"/>
      <c r="BA67">
        <v>1</v>
      </c>
      <c r="BB67" s="78" t="str">
        <f>REPLACE(INDEX(GroupVertices[Group],MATCH(Edges[[#This Row],[Vertex 1]],GroupVertices[Vertex],0)),1,1,"")</f>
        <v>12</v>
      </c>
      <c r="BC67" s="78" t="str">
        <f>REPLACE(INDEX(GroupVertices[Group],MATCH(Edges[[#This Row],[Vertex 2]],GroupVertices[Vertex],0)),1,1,"")</f>
        <v>12</v>
      </c>
      <c r="BD67" s="48">
        <v>1</v>
      </c>
      <c r="BE67" s="49">
        <v>7.6923076923076925</v>
      </c>
      <c r="BF67" s="48">
        <v>1</v>
      </c>
      <c r="BG67" s="49">
        <v>7.6923076923076925</v>
      </c>
      <c r="BH67" s="48">
        <v>0</v>
      </c>
      <c r="BI67" s="49">
        <v>0</v>
      </c>
      <c r="BJ67" s="48">
        <v>11</v>
      </c>
      <c r="BK67" s="49">
        <v>84.61538461538461</v>
      </c>
      <c r="BL67" s="48">
        <v>13</v>
      </c>
    </row>
    <row r="68" spans="1:64" ht="15">
      <c r="A68" s="64" t="s">
        <v>263</v>
      </c>
      <c r="B68" s="64" t="s">
        <v>263</v>
      </c>
      <c r="C68" s="65" t="s">
        <v>2500</v>
      </c>
      <c r="D68" s="66">
        <v>3</v>
      </c>
      <c r="E68" s="67" t="s">
        <v>132</v>
      </c>
      <c r="F68" s="68">
        <v>32</v>
      </c>
      <c r="G68" s="65"/>
      <c r="H68" s="69"/>
      <c r="I68" s="70"/>
      <c r="J68" s="70"/>
      <c r="K68" s="34" t="s">
        <v>65</v>
      </c>
      <c r="L68" s="77">
        <v>68</v>
      </c>
      <c r="M68" s="77"/>
      <c r="N68" s="72"/>
      <c r="O68" s="79" t="s">
        <v>176</v>
      </c>
      <c r="P68" s="81">
        <v>43479.806076388886</v>
      </c>
      <c r="Q68" s="79" t="s">
        <v>376</v>
      </c>
      <c r="R68" s="82" t="s">
        <v>432</v>
      </c>
      <c r="S68" s="79" t="s">
        <v>440</v>
      </c>
      <c r="T68" s="79" t="s">
        <v>451</v>
      </c>
      <c r="U68" s="79"/>
      <c r="V68" s="82" t="s">
        <v>536</v>
      </c>
      <c r="W68" s="81">
        <v>43479.806076388886</v>
      </c>
      <c r="X68" s="82" t="s">
        <v>632</v>
      </c>
      <c r="Y68" s="79"/>
      <c r="Z68" s="79"/>
      <c r="AA68" s="85" t="s">
        <v>760</v>
      </c>
      <c r="AB68" s="79"/>
      <c r="AC68" s="79" t="b">
        <v>0</v>
      </c>
      <c r="AD68" s="79">
        <v>0</v>
      </c>
      <c r="AE68" s="85" t="s">
        <v>835</v>
      </c>
      <c r="AF68" s="79" t="b">
        <v>1</v>
      </c>
      <c r="AG68" s="79" t="s">
        <v>839</v>
      </c>
      <c r="AH68" s="79"/>
      <c r="AI68" s="85" t="s">
        <v>845</v>
      </c>
      <c r="AJ68" s="79" t="b">
        <v>0</v>
      </c>
      <c r="AK68" s="79">
        <v>0</v>
      </c>
      <c r="AL68" s="85" t="s">
        <v>835</v>
      </c>
      <c r="AM68" s="79" t="s">
        <v>851</v>
      </c>
      <c r="AN68" s="79" t="b">
        <v>0</v>
      </c>
      <c r="AO68" s="85" t="s">
        <v>760</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1</v>
      </c>
      <c r="BE68" s="49">
        <v>14.285714285714286</v>
      </c>
      <c r="BF68" s="48">
        <v>0</v>
      </c>
      <c r="BG68" s="49">
        <v>0</v>
      </c>
      <c r="BH68" s="48">
        <v>0</v>
      </c>
      <c r="BI68" s="49">
        <v>0</v>
      </c>
      <c r="BJ68" s="48">
        <v>6</v>
      </c>
      <c r="BK68" s="49">
        <v>85.71428571428571</v>
      </c>
      <c r="BL68" s="48">
        <v>7</v>
      </c>
    </row>
    <row r="69" spans="1:64" ht="15">
      <c r="A69" s="64" t="s">
        <v>264</v>
      </c>
      <c r="B69" s="64" t="s">
        <v>264</v>
      </c>
      <c r="C69" s="65" t="s">
        <v>2500</v>
      </c>
      <c r="D69" s="66">
        <v>3</v>
      </c>
      <c r="E69" s="67" t="s">
        <v>132</v>
      </c>
      <c r="F69" s="68">
        <v>32</v>
      </c>
      <c r="G69" s="65"/>
      <c r="H69" s="69"/>
      <c r="I69" s="70"/>
      <c r="J69" s="70"/>
      <c r="K69" s="34" t="s">
        <v>65</v>
      </c>
      <c r="L69" s="77">
        <v>69</v>
      </c>
      <c r="M69" s="77"/>
      <c r="N69" s="72"/>
      <c r="O69" s="79" t="s">
        <v>176</v>
      </c>
      <c r="P69" s="81">
        <v>43479.80608796296</v>
      </c>
      <c r="Q69" s="79" t="s">
        <v>377</v>
      </c>
      <c r="R69" s="82" t="s">
        <v>433</v>
      </c>
      <c r="S69" s="79" t="s">
        <v>440</v>
      </c>
      <c r="T69" s="79" t="s">
        <v>451</v>
      </c>
      <c r="U69" s="79"/>
      <c r="V69" s="82" t="s">
        <v>537</v>
      </c>
      <c r="W69" s="81">
        <v>43479.80608796296</v>
      </c>
      <c r="X69" s="82" t="s">
        <v>633</v>
      </c>
      <c r="Y69" s="79"/>
      <c r="Z69" s="79"/>
      <c r="AA69" s="85" t="s">
        <v>761</v>
      </c>
      <c r="AB69" s="79"/>
      <c r="AC69" s="79" t="b">
        <v>0</v>
      </c>
      <c r="AD69" s="79">
        <v>0</v>
      </c>
      <c r="AE69" s="85" t="s">
        <v>835</v>
      </c>
      <c r="AF69" s="79" t="b">
        <v>1</v>
      </c>
      <c r="AG69" s="79" t="s">
        <v>839</v>
      </c>
      <c r="AH69" s="79"/>
      <c r="AI69" s="85" t="s">
        <v>846</v>
      </c>
      <c r="AJ69" s="79" t="b">
        <v>0</v>
      </c>
      <c r="AK69" s="79">
        <v>0</v>
      </c>
      <c r="AL69" s="85" t="s">
        <v>835</v>
      </c>
      <c r="AM69" s="79" t="s">
        <v>850</v>
      </c>
      <c r="AN69" s="79" t="b">
        <v>0</v>
      </c>
      <c r="AO69" s="85" t="s">
        <v>761</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13</v>
      </c>
      <c r="BK69" s="49">
        <v>100</v>
      </c>
      <c r="BL69" s="48">
        <v>13</v>
      </c>
    </row>
    <row r="70" spans="1:64" ht="15">
      <c r="A70" s="64" t="s">
        <v>265</v>
      </c>
      <c r="B70" s="64" t="s">
        <v>318</v>
      </c>
      <c r="C70" s="65" t="s">
        <v>2500</v>
      </c>
      <c r="D70" s="66">
        <v>3</v>
      </c>
      <c r="E70" s="67" t="s">
        <v>132</v>
      </c>
      <c r="F70" s="68">
        <v>32</v>
      </c>
      <c r="G70" s="65"/>
      <c r="H70" s="69"/>
      <c r="I70" s="70"/>
      <c r="J70" s="70"/>
      <c r="K70" s="34" t="s">
        <v>65</v>
      </c>
      <c r="L70" s="77">
        <v>70</v>
      </c>
      <c r="M70" s="77"/>
      <c r="N70" s="72"/>
      <c r="O70" s="79" t="s">
        <v>330</v>
      </c>
      <c r="P70" s="81">
        <v>43479.80609953704</v>
      </c>
      <c r="Q70" s="79" t="s">
        <v>373</v>
      </c>
      <c r="R70" s="79"/>
      <c r="S70" s="79"/>
      <c r="T70" s="79" t="s">
        <v>451</v>
      </c>
      <c r="U70" s="79"/>
      <c r="V70" s="82" t="s">
        <v>538</v>
      </c>
      <c r="W70" s="81">
        <v>43479.80609953704</v>
      </c>
      <c r="X70" s="82" t="s">
        <v>634</v>
      </c>
      <c r="Y70" s="79"/>
      <c r="Z70" s="79"/>
      <c r="AA70" s="85" t="s">
        <v>762</v>
      </c>
      <c r="AB70" s="79"/>
      <c r="AC70" s="79" t="b">
        <v>0</v>
      </c>
      <c r="AD70" s="79">
        <v>0</v>
      </c>
      <c r="AE70" s="85" t="s">
        <v>835</v>
      </c>
      <c r="AF70" s="79" t="b">
        <v>0</v>
      </c>
      <c r="AG70" s="79" t="s">
        <v>839</v>
      </c>
      <c r="AH70" s="79"/>
      <c r="AI70" s="85" t="s">
        <v>835</v>
      </c>
      <c r="AJ70" s="79" t="b">
        <v>0</v>
      </c>
      <c r="AK70" s="79">
        <v>41</v>
      </c>
      <c r="AL70" s="85" t="s">
        <v>827</v>
      </c>
      <c r="AM70" s="79" t="s">
        <v>849</v>
      </c>
      <c r="AN70" s="79" t="b">
        <v>0</v>
      </c>
      <c r="AO70" s="85" t="s">
        <v>827</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0</v>
      </c>
      <c r="BE70" s="49">
        <v>0</v>
      </c>
      <c r="BF70" s="48">
        <v>1</v>
      </c>
      <c r="BG70" s="49">
        <v>4.3478260869565215</v>
      </c>
      <c r="BH70" s="48">
        <v>0</v>
      </c>
      <c r="BI70" s="49">
        <v>0</v>
      </c>
      <c r="BJ70" s="48">
        <v>22</v>
      </c>
      <c r="BK70" s="49">
        <v>95.65217391304348</v>
      </c>
      <c r="BL70" s="48">
        <v>23</v>
      </c>
    </row>
    <row r="71" spans="1:64" ht="15">
      <c r="A71" s="64" t="s">
        <v>266</v>
      </c>
      <c r="B71" s="64" t="s">
        <v>266</v>
      </c>
      <c r="C71" s="65" t="s">
        <v>2500</v>
      </c>
      <c r="D71" s="66">
        <v>3</v>
      </c>
      <c r="E71" s="67" t="s">
        <v>132</v>
      </c>
      <c r="F71" s="68">
        <v>32</v>
      </c>
      <c r="G71" s="65"/>
      <c r="H71" s="69"/>
      <c r="I71" s="70"/>
      <c r="J71" s="70"/>
      <c r="K71" s="34" t="s">
        <v>65</v>
      </c>
      <c r="L71" s="77">
        <v>71</v>
      </c>
      <c r="M71" s="77"/>
      <c r="N71" s="72"/>
      <c r="O71" s="79" t="s">
        <v>176</v>
      </c>
      <c r="P71" s="81">
        <v>43479.65298611111</v>
      </c>
      <c r="Q71" s="79" t="s">
        <v>378</v>
      </c>
      <c r="R71" s="79"/>
      <c r="S71" s="79"/>
      <c r="T71" s="79" t="s">
        <v>462</v>
      </c>
      <c r="U71" s="79"/>
      <c r="V71" s="82" t="s">
        <v>539</v>
      </c>
      <c r="W71" s="81">
        <v>43479.65298611111</v>
      </c>
      <c r="X71" s="82" t="s">
        <v>635</v>
      </c>
      <c r="Y71" s="79"/>
      <c r="Z71" s="79"/>
      <c r="AA71" s="85" t="s">
        <v>763</v>
      </c>
      <c r="AB71" s="79"/>
      <c r="AC71" s="79" t="b">
        <v>0</v>
      </c>
      <c r="AD71" s="79">
        <v>431</v>
      </c>
      <c r="AE71" s="85" t="s">
        <v>835</v>
      </c>
      <c r="AF71" s="79" t="b">
        <v>0</v>
      </c>
      <c r="AG71" s="79" t="s">
        <v>839</v>
      </c>
      <c r="AH71" s="79"/>
      <c r="AI71" s="85" t="s">
        <v>835</v>
      </c>
      <c r="AJ71" s="79" t="b">
        <v>0</v>
      </c>
      <c r="AK71" s="79">
        <v>260</v>
      </c>
      <c r="AL71" s="85" t="s">
        <v>835</v>
      </c>
      <c r="AM71" s="79" t="s">
        <v>851</v>
      </c>
      <c r="AN71" s="79" t="b">
        <v>0</v>
      </c>
      <c r="AO71" s="85" t="s">
        <v>763</v>
      </c>
      <c r="AP71" s="79" t="s">
        <v>859</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v>3</v>
      </c>
      <c r="BE71" s="49">
        <v>7.317073170731708</v>
      </c>
      <c r="BF71" s="48">
        <v>1</v>
      </c>
      <c r="BG71" s="49">
        <v>2.4390243902439024</v>
      </c>
      <c r="BH71" s="48">
        <v>0</v>
      </c>
      <c r="BI71" s="49">
        <v>0</v>
      </c>
      <c r="BJ71" s="48">
        <v>37</v>
      </c>
      <c r="BK71" s="49">
        <v>90.2439024390244</v>
      </c>
      <c r="BL71" s="48">
        <v>41</v>
      </c>
    </row>
    <row r="72" spans="1:64" ht="15">
      <c r="A72" s="64" t="s">
        <v>267</v>
      </c>
      <c r="B72" s="64" t="s">
        <v>266</v>
      </c>
      <c r="C72" s="65" t="s">
        <v>2500</v>
      </c>
      <c r="D72" s="66">
        <v>3</v>
      </c>
      <c r="E72" s="67" t="s">
        <v>132</v>
      </c>
      <c r="F72" s="68">
        <v>32</v>
      </c>
      <c r="G72" s="65"/>
      <c r="H72" s="69"/>
      <c r="I72" s="70"/>
      <c r="J72" s="70"/>
      <c r="K72" s="34" t="s">
        <v>65</v>
      </c>
      <c r="L72" s="77">
        <v>72</v>
      </c>
      <c r="M72" s="77"/>
      <c r="N72" s="72"/>
      <c r="O72" s="79" t="s">
        <v>330</v>
      </c>
      <c r="P72" s="81">
        <v>43479.80611111111</v>
      </c>
      <c r="Q72" s="79" t="s">
        <v>366</v>
      </c>
      <c r="R72" s="79"/>
      <c r="S72" s="79"/>
      <c r="T72" s="79"/>
      <c r="U72" s="79"/>
      <c r="V72" s="82" t="s">
        <v>540</v>
      </c>
      <c r="W72" s="81">
        <v>43479.80611111111</v>
      </c>
      <c r="X72" s="82" t="s">
        <v>636</v>
      </c>
      <c r="Y72" s="79"/>
      <c r="Z72" s="79"/>
      <c r="AA72" s="85" t="s">
        <v>764</v>
      </c>
      <c r="AB72" s="79"/>
      <c r="AC72" s="79" t="b">
        <v>0</v>
      </c>
      <c r="AD72" s="79">
        <v>0</v>
      </c>
      <c r="AE72" s="85" t="s">
        <v>835</v>
      </c>
      <c r="AF72" s="79" t="b">
        <v>0</v>
      </c>
      <c r="AG72" s="79" t="s">
        <v>839</v>
      </c>
      <c r="AH72" s="79"/>
      <c r="AI72" s="85" t="s">
        <v>835</v>
      </c>
      <c r="AJ72" s="79" t="b">
        <v>0</v>
      </c>
      <c r="AK72" s="79">
        <v>260</v>
      </c>
      <c r="AL72" s="85" t="s">
        <v>763</v>
      </c>
      <c r="AM72" s="79" t="s">
        <v>851</v>
      </c>
      <c r="AN72" s="79" t="b">
        <v>0</v>
      </c>
      <c r="AO72" s="85" t="s">
        <v>763</v>
      </c>
      <c r="AP72" s="79" t="s">
        <v>176</v>
      </c>
      <c r="AQ72" s="79">
        <v>0</v>
      </c>
      <c r="AR72" s="79">
        <v>0</v>
      </c>
      <c r="AS72" s="79"/>
      <c r="AT72" s="79"/>
      <c r="AU72" s="79"/>
      <c r="AV72" s="79"/>
      <c r="AW72" s="79"/>
      <c r="AX72" s="79"/>
      <c r="AY72" s="79"/>
      <c r="AZ72" s="79"/>
      <c r="BA72">
        <v>1</v>
      </c>
      <c r="BB72" s="78" t="str">
        <f>REPLACE(INDEX(GroupVertices[Group],MATCH(Edges[[#This Row],[Vertex 1]],GroupVertices[Vertex],0)),1,1,"")</f>
        <v>11</v>
      </c>
      <c r="BC72" s="78" t="str">
        <f>REPLACE(INDEX(GroupVertices[Group],MATCH(Edges[[#This Row],[Vertex 2]],GroupVertices[Vertex],0)),1,1,"")</f>
        <v>11</v>
      </c>
      <c r="BD72" s="48">
        <v>1</v>
      </c>
      <c r="BE72" s="49">
        <v>4.761904761904762</v>
      </c>
      <c r="BF72" s="48">
        <v>1</v>
      </c>
      <c r="BG72" s="49">
        <v>4.761904761904762</v>
      </c>
      <c r="BH72" s="48">
        <v>0</v>
      </c>
      <c r="BI72" s="49">
        <v>0</v>
      </c>
      <c r="BJ72" s="48">
        <v>19</v>
      </c>
      <c r="BK72" s="49">
        <v>90.47619047619048</v>
      </c>
      <c r="BL72" s="48">
        <v>21</v>
      </c>
    </row>
    <row r="73" spans="1:64" ht="15">
      <c r="A73" s="64" t="s">
        <v>268</v>
      </c>
      <c r="B73" s="64" t="s">
        <v>318</v>
      </c>
      <c r="C73" s="65" t="s">
        <v>2500</v>
      </c>
      <c r="D73" s="66">
        <v>3</v>
      </c>
      <c r="E73" s="67" t="s">
        <v>132</v>
      </c>
      <c r="F73" s="68">
        <v>32</v>
      </c>
      <c r="G73" s="65"/>
      <c r="H73" s="69"/>
      <c r="I73" s="70"/>
      <c r="J73" s="70"/>
      <c r="K73" s="34" t="s">
        <v>65</v>
      </c>
      <c r="L73" s="77">
        <v>73</v>
      </c>
      <c r="M73" s="77"/>
      <c r="N73" s="72"/>
      <c r="O73" s="79" t="s">
        <v>330</v>
      </c>
      <c r="P73" s="81">
        <v>43479.80613425926</v>
      </c>
      <c r="Q73" s="79" t="s">
        <v>373</v>
      </c>
      <c r="R73" s="79"/>
      <c r="S73" s="79"/>
      <c r="T73" s="79" t="s">
        <v>451</v>
      </c>
      <c r="U73" s="79"/>
      <c r="V73" s="82" t="s">
        <v>541</v>
      </c>
      <c r="W73" s="81">
        <v>43479.80613425926</v>
      </c>
      <c r="X73" s="82" t="s">
        <v>637</v>
      </c>
      <c r="Y73" s="79"/>
      <c r="Z73" s="79"/>
      <c r="AA73" s="85" t="s">
        <v>765</v>
      </c>
      <c r="AB73" s="79"/>
      <c r="AC73" s="79" t="b">
        <v>0</v>
      </c>
      <c r="AD73" s="79">
        <v>0</v>
      </c>
      <c r="AE73" s="85" t="s">
        <v>835</v>
      </c>
      <c r="AF73" s="79" t="b">
        <v>0</v>
      </c>
      <c r="AG73" s="79" t="s">
        <v>839</v>
      </c>
      <c r="AH73" s="79"/>
      <c r="AI73" s="85" t="s">
        <v>835</v>
      </c>
      <c r="AJ73" s="79" t="b">
        <v>0</v>
      </c>
      <c r="AK73" s="79">
        <v>41</v>
      </c>
      <c r="AL73" s="85" t="s">
        <v>827</v>
      </c>
      <c r="AM73" s="79" t="s">
        <v>851</v>
      </c>
      <c r="AN73" s="79" t="b">
        <v>0</v>
      </c>
      <c r="AO73" s="85" t="s">
        <v>827</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v>0</v>
      </c>
      <c r="BE73" s="49">
        <v>0</v>
      </c>
      <c r="BF73" s="48">
        <v>1</v>
      </c>
      <c r="BG73" s="49">
        <v>4.3478260869565215</v>
      </c>
      <c r="BH73" s="48">
        <v>0</v>
      </c>
      <c r="BI73" s="49">
        <v>0</v>
      </c>
      <c r="BJ73" s="48">
        <v>22</v>
      </c>
      <c r="BK73" s="49">
        <v>95.65217391304348</v>
      </c>
      <c r="BL73" s="48">
        <v>23</v>
      </c>
    </row>
    <row r="74" spans="1:64" ht="15">
      <c r="A74" s="64" t="s">
        <v>269</v>
      </c>
      <c r="B74" s="64" t="s">
        <v>328</v>
      </c>
      <c r="C74" s="65" t="s">
        <v>2500</v>
      </c>
      <c r="D74" s="66">
        <v>3</v>
      </c>
      <c r="E74" s="67" t="s">
        <v>132</v>
      </c>
      <c r="F74" s="68">
        <v>32</v>
      </c>
      <c r="G74" s="65"/>
      <c r="H74" s="69"/>
      <c r="I74" s="70"/>
      <c r="J74" s="70"/>
      <c r="K74" s="34" t="s">
        <v>65</v>
      </c>
      <c r="L74" s="77">
        <v>74</v>
      </c>
      <c r="M74" s="77"/>
      <c r="N74" s="72"/>
      <c r="O74" s="79" t="s">
        <v>330</v>
      </c>
      <c r="P74" s="81">
        <v>43479.80616898148</v>
      </c>
      <c r="Q74" s="79" t="s">
        <v>379</v>
      </c>
      <c r="R74" s="79"/>
      <c r="S74" s="79"/>
      <c r="T74" s="79" t="s">
        <v>451</v>
      </c>
      <c r="U74" s="79"/>
      <c r="V74" s="82" t="s">
        <v>542</v>
      </c>
      <c r="W74" s="81">
        <v>43479.80616898148</v>
      </c>
      <c r="X74" s="82" t="s">
        <v>638</v>
      </c>
      <c r="Y74" s="79"/>
      <c r="Z74" s="79"/>
      <c r="AA74" s="85" t="s">
        <v>766</v>
      </c>
      <c r="AB74" s="79"/>
      <c r="AC74" s="79" t="b">
        <v>0</v>
      </c>
      <c r="AD74" s="79">
        <v>0</v>
      </c>
      <c r="AE74" s="85" t="s">
        <v>835</v>
      </c>
      <c r="AF74" s="79" t="b">
        <v>0</v>
      </c>
      <c r="AG74" s="79" t="s">
        <v>839</v>
      </c>
      <c r="AH74" s="79"/>
      <c r="AI74" s="85" t="s">
        <v>835</v>
      </c>
      <c r="AJ74" s="79" t="b">
        <v>0</v>
      </c>
      <c r="AK74" s="79">
        <v>367</v>
      </c>
      <c r="AL74" s="85" t="s">
        <v>814</v>
      </c>
      <c r="AM74" s="79" t="s">
        <v>849</v>
      </c>
      <c r="AN74" s="79" t="b">
        <v>0</v>
      </c>
      <c r="AO74" s="85" t="s">
        <v>814</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269</v>
      </c>
      <c r="B75" s="64" t="s">
        <v>329</v>
      </c>
      <c r="C75" s="65" t="s">
        <v>2500</v>
      </c>
      <c r="D75" s="66">
        <v>3</v>
      </c>
      <c r="E75" s="67" t="s">
        <v>132</v>
      </c>
      <c r="F75" s="68">
        <v>32</v>
      </c>
      <c r="G75" s="65"/>
      <c r="H75" s="69"/>
      <c r="I75" s="70"/>
      <c r="J75" s="70"/>
      <c r="K75" s="34" t="s">
        <v>65</v>
      </c>
      <c r="L75" s="77">
        <v>75</v>
      </c>
      <c r="M75" s="77"/>
      <c r="N75" s="72"/>
      <c r="O75" s="79" t="s">
        <v>330</v>
      </c>
      <c r="P75" s="81">
        <v>43479.80616898148</v>
      </c>
      <c r="Q75" s="79" t="s">
        <v>379</v>
      </c>
      <c r="R75" s="79"/>
      <c r="S75" s="79"/>
      <c r="T75" s="79" t="s">
        <v>451</v>
      </c>
      <c r="U75" s="79"/>
      <c r="V75" s="82" t="s">
        <v>542</v>
      </c>
      <c r="W75" s="81">
        <v>43479.80616898148</v>
      </c>
      <c r="X75" s="82" t="s">
        <v>638</v>
      </c>
      <c r="Y75" s="79"/>
      <c r="Z75" s="79"/>
      <c r="AA75" s="85" t="s">
        <v>766</v>
      </c>
      <c r="AB75" s="79"/>
      <c r="AC75" s="79" t="b">
        <v>0</v>
      </c>
      <c r="AD75" s="79">
        <v>0</v>
      </c>
      <c r="AE75" s="85" t="s">
        <v>835</v>
      </c>
      <c r="AF75" s="79" t="b">
        <v>0</v>
      </c>
      <c r="AG75" s="79" t="s">
        <v>839</v>
      </c>
      <c r="AH75" s="79"/>
      <c r="AI75" s="85" t="s">
        <v>835</v>
      </c>
      <c r="AJ75" s="79" t="b">
        <v>0</v>
      </c>
      <c r="AK75" s="79">
        <v>367</v>
      </c>
      <c r="AL75" s="85" t="s">
        <v>814</v>
      </c>
      <c r="AM75" s="79" t="s">
        <v>849</v>
      </c>
      <c r="AN75" s="79" t="b">
        <v>0</v>
      </c>
      <c r="AO75" s="85" t="s">
        <v>814</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8</v>
      </c>
      <c r="BD75" s="48"/>
      <c r="BE75" s="49"/>
      <c r="BF75" s="48"/>
      <c r="BG75" s="49"/>
      <c r="BH75" s="48"/>
      <c r="BI75" s="49"/>
      <c r="BJ75" s="48"/>
      <c r="BK75" s="49"/>
      <c r="BL75" s="48"/>
    </row>
    <row r="76" spans="1:64" ht="15">
      <c r="A76" s="64" t="s">
        <v>269</v>
      </c>
      <c r="B76" s="64" t="s">
        <v>306</v>
      </c>
      <c r="C76" s="65" t="s">
        <v>2500</v>
      </c>
      <c r="D76" s="66">
        <v>3</v>
      </c>
      <c r="E76" s="67" t="s">
        <v>132</v>
      </c>
      <c r="F76" s="68">
        <v>32</v>
      </c>
      <c r="G76" s="65"/>
      <c r="H76" s="69"/>
      <c r="I76" s="70"/>
      <c r="J76" s="70"/>
      <c r="K76" s="34" t="s">
        <v>65</v>
      </c>
      <c r="L76" s="77">
        <v>76</v>
      </c>
      <c r="M76" s="77"/>
      <c r="N76" s="72"/>
      <c r="O76" s="79" t="s">
        <v>330</v>
      </c>
      <c r="P76" s="81">
        <v>43479.80616898148</v>
      </c>
      <c r="Q76" s="79" t="s">
        <v>379</v>
      </c>
      <c r="R76" s="79"/>
      <c r="S76" s="79"/>
      <c r="T76" s="79" t="s">
        <v>451</v>
      </c>
      <c r="U76" s="79"/>
      <c r="V76" s="82" t="s">
        <v>542</v>
      </c>
      <c r="W76" s="81">
        <v>43479.80616898148</v>
      </c>
      <c r="X76" s="82" t="s">
        <v>638</v>
      </c>
      <c r="Y76" s="79"/>
      <c r="Z76" s="79"/>
      <c r="AA76" s="85" t="s">
        <v>766</v>
      </c>
      <c r="AB76" s="79"/>
      <c r="AC76" s="79" t="b">
        <v>0</v>
      </c>
      <c r="AD76" s="79">
        <v>0</v>
      </c>
      <c r="AE76" s="85" t="s">
        <v>835</v>
      </c>
      <c r="AF76" s="79" t="b">
        <v>0</v>
      </c>
      <c r="AG76" s="79" t="s">
        <v>839</v>
      </c>
      <c r="AH76" s="79"/>
      <c r="AI76" s="85" t="s">
        <v>835</v>
      </c>
      <c r="AJ76" s="79" t="b">
        <v>0</v>
      </c>
      <c r="AK76" s="79">
        <v>367</v>
      </c>
      <c r="AL76" s="85" t="s">
        <v>814</v>
      </c>
      <c r="AM76" s="79" t="s">
        <v>849</v>
      </c>
      <c r="AN76" s="79" t="b">
        <v>0</v>
      </c>
      <c r="AO76" s="85" t="s">
        <v>814</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1</v>
      </c>
      <c r="BE76" s="49">
        <v>4.761904761904762</v>
      </c>
      <c r="BF76" s="48">
        <v>0</v>
      </c>
      <c r="BG76" s="49">
        <v>0</v>
      </c>
      <c r="BH76" s="48">
        <v>0</v>
      </c>
      <c r="BI76" s="49">
        <v>0</v>
      </c>
      <c r="BJ76" s="48">
        <v>20</v>
      </c>
      <c r="BK76" s="49">
        <v>95.23809523809524</v>
      </c>
      <c r="BL76" s="48">
        <v>21</v>
      </c>
    </row>
    <row r="77" spans="1:64" ht="15">
      <c r="A77" s="64" t="s">
        <v>270</v>
      </c>
      <c r="B77" s="64" t="s">
        <v>325</v>
      </c>
      <c r="C77" s="65" t="s">
        <v>2500</v>
      </c>
      <c r="D77" s="66">
        <v>3</v>
      </c>
      <c r="E77" s="67" t="s">
        <v>132</v>
      </c>
      <c r="F77" s="68">
        <v>32</v>
      </c>
      <c r="G77" s="65"/>
      <c r="H77" s="69"/>
      <c r="I77" s="70"/>
      <c r="J77" s="70"/>
      <c r="K77" s="34" t="s">
        <v>65</v>
      </c>
      <c r="L77" s="77">
        <v>77</v>
      </c>
      <c r="M77" s="77"/>
      <c r="N77" s="72"/>
      <c r="O77" s="79" t="s">
        <v>330</v>
      </c>
      <c r="P77" s="81">
        <v>43479.80273148148</v>
      </c>
      <c r="Q77" s="79" t="s">
        <v>380</v>
      </c>
      <c r="R77" s="79"/>
      <c r="S77" s="79"/>
      <c r="T77" s="79" t="s">
        <v>463</v>
      </c>
      <c r="U77" s="82" t="s">
        <v>481</v>
      </c>
      <c r="V77" s="82" t="s">
        <v>481</v>
      </c>
      <c r="W77" s="81">
        <v>43479.80273148148</v>
      </c>
      <c r="X77" s="82" t="s">
        <v>639</v>
      </c>
      <c r="Y77" s="79"/>
      <c r="Z77" s="79"/>
      <c r="AA77" s="85" t="s">
        <v>767</v>
      </c>
      <c r="AB77" s="79"/>
      <c r="AC77" s="79" t="b">
        <v>0</v>
      </c>
      <c r="AD77" s="79">
        <v>2</v>
      </c>
      <c r="AE77" s="85" t="s">
        <v>835</v>
      </c>
      <c r="AF77" s="79" t="b">
        <v>0</v>
      </c>
      <c r="AG77" s="79" t="s">
        <v>839</v>
      </c>
      <c r="AH77" s="79"/>
      <c r="AI77" s="85" t="s">
        <v>835</v>
      </c>
      <c r="AJ77" s="79" t="b">
        <v>0</v>
      </c>
      <c r="AK77" s="79">
        <v>3</v>
      </c>
      <c r="AL77" s="85" t="s">
        <v>835</v>
      </c>
      <c r="AM77" s="79" t="s">
        <v>849</v>
      </c>
      <c r="AN77" s="79" t="b">
        <v>0</v>
      </c>
      <c r="AO77" s="85" t="s">
        <v>767</v>
      </c>
      <c r="AP77" s="79" t="s">
        <v>859</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271</v>
      </c>
      <c r="B78" s="64" t="s">
        <v>325</v>
      </c>
      <c r="C78" s="65" t="s">
        <v>2500</v>
      </c>
      <c r="D78" s="66">
        <v>3</v>
      </c>
      <c r="E78" s="67" t="s">
        <v>132</v>
      </c>
      <c r="F78" s="68">
        <v>32</v>
      </c>
      <c r="G78" s="65"/>
      <c r="H78" s="69"/>
      <c r="I78" s="70"/>
      <c r="J78" s="70"/>
      <c r="K78" s="34" t="s">
        <v>65</v>
      </c>
      <c r="L78" s="77">
        <v>78</v>
      </c>
      <c r="M78" s="77"/>
      <c r="N78" s="72"/>
      <c r="O78" s="79" t="s">
        <v>330</v>
      </c>
      <c r="P78" s="81">
        <v>43479.80619212963</v>
      </c>
      <c r="Q78" s="79" t="s">
        <v>344</v>
      </c>
      <c r="R78" s="79"/>
      <c r="S78" s="79"/>
      <c r="T78" s="79" t="s">
        <v>454</v>
      </c>
      <c r="U78" s="79"/>
      <c r="V78" s="82" t="s">
        <v>543</v>
      </c>
      <c r="W78" s="81">
        <v>43479.80619212963</v>
      </c>
      <c r="X78" s="82" t="s">
        <v>640</v>
      </c>
      <c r="Y78" s="79"/>
      <c r="Z78" s="79"/>
      <c r="AA78" s="85" t="s">
        <v>768</v>
      </c>
      <c r="AB78" s="79"/>
      <c r="AC78" s="79" t="b">
        <v>0</v>
      </c>
      <c r="AD78" s="79">
        <v>0</v>
      </c>
      <c r="AE78" s="85" t="s">
        <v>835</v>
      </c>
      <c r="AF78" s="79" t="b">
        <v>0</v>
      </c>
      <c r="AG78" s="79" t="s">
        <v>839</v>
      </c>
      <c r="AH78" s="79"/>
      <c r="AI78" s="85" t="s">
        <v>835</v>
      </c>
      <c r="AJ78" s="79" t="b">
        <v>0</v>
      </c>
      <c r="AK78" s="79">
        <v>3</v>
      </c>
      <c r="AL78" s="85" t="s">
        <v>767</v>
      </c>
      <c r="AM78" s="79" t="s">
        <v>850</v>
      </c>
      <c r="AN78" s="79" t="b">
        <v>0</v>
      </c>
      <c r="AO78" s="85" t="s">
        <v>767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270</v>
      </c>
      <c r="B79" s="64" t="s">
        <v>324</v>
      </c>
      <c r="C79" s="65" t="s">
        <v>2500</v>
      </c>
      <c r="D79" s="66">
        <v>3</v>
      </c>
      <c r="E79" s="67" t="s">
        <v>132</v>
      </c>
      <c r="F79" s="68">
        <v>32</v>
      </c>
      <c r="G79" s="65"/>
      <c r="H79" s="69"/>
      <c r="I79" s="70"/>
      <c r="J79" s="70"/>
      <c r="K79" s="34" t="s">
        <v>65</v>
      </c>
      <c r="L79" s="77">
        <v>79</v>
      </c>
      <c r="M79" s="77"/>
      <c r="N79" s="72"/>
      <c r="O79" s="79" t="s">
        <v>330</v>
      </c>
      <c r="P79" s="81">
        <v>43479.80273148148</v>
      </c>
      <c r="Q79" s="79" t="s">
        <v>380</v>
      </c>
      <c r="R79" s="79"/>
      <c r="S79" s="79"/>
      <c r="T79" s="79" t="s">
        <v>463</v>
      </c>
      <c r="U79" s="82" t="s">
        <v>481</v>
      </c>
      <c r="V79" s="82" t="s">
        <v>481</v>
      </c>
      <c r="W79" s="81">
        <v>43479.80273148148</v>
      </c>
      <c r="X79" s="82" t="s">
        <v>639</v>
      </c>
      <c r="Y79" s="79"/>
      <c r="Z79" s="79"/>
      <c r="AA79" s="85" t="s">
        <v>767</v>
      </c>
      <c r="AB79" s="79"/>
      <c r="AC79" s="79" t="b">
        <v>0</v>
      </c>
      <c r="AD79" s="79">
        <v>2</v>
      </c>
      <c r="AE79" s="85" t="s">
        <v>835</v>
      </c>
      <c r="AF79" s="79" t="b">
        <v>0</v>
      </c>
      <c r="AG79" s="79" t="s">
        <v>839</v>
      </c>
      <c r="AH79" s="79"/>
      <c r="AI79" s="85" t="s">
        <v>835</v>
      </c>
      <c r="AJ79" s="79" t="b">
        <v>0</v>
      </c>
      <c r="AK79" s="79">
        <v>3</v>
      </c>
      <c r="AL79" s="85" t="s">
        <v>835</v>
      </c>
      <c r="AM79" s="79" t="s">
        <v>849</v>
      </c>
      <c r="AN79" s="79" t="b">
        <v>0</v>
      </c>
      <c r="AO79" s="85" t="s">
        <v>767</v>
      </c>
      <c r="AP79" s="79" t="s">
        <v>859</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30</v>
      </c>
      <c r="BK79" s="49">
        <v>100</v>
      </c>
      <c r="BL79" s="48">
        <v>30</v>
      </c>
    </row>
    <row r="80" spans="1:64" ht="15">
      <c r="A80" s="64" t="s">
        <v>271</v>
      </c>
      <c r="B80" s="64" t="s">
        <v>270</v>
      </c>
      <c r="C80" s="65" t="s">
        <v>2500</v>
      </c>
      <c r="D80" s="66">
        <v>3</v>
      </c>
      <c r="E80" s="67" t="s">
        <v>132</v>
      </c>
      <c r="F80" s="68">
        <v>32</v>
      </c>
      <c r="G80" s="65"/>
      <c r="H80" s="69"/>
      <c r="I80" s="70"/>
      <c r="J80" s="70"/>
      <c r="K80" s="34" t="s">
        <v>65</v>
      </c>
      <c r="L80" s="77">
        <v>80</v>
      </c>
      <c r="M80" s="77"/>
      <c r="N80" s="72"/>
      <c r="O80" s="79" t="s">
        <v>330</v>
      </c>
      <c r="P80" s="81">
        <v>43479.80619212963</v>
      </c>
      <c r="Q80" s="79" t="s">
        <v>344</v>
      </c>
      <c r="R80" s="79"/>
      <c r="S80" s="79"/>
      <c r="T80" s="79" t="s">
        <v>454</v>
      </c>
      <c r="U80" s="79"/>
      <c r="V80" s="82" t="s">
        <v>543</v>
      </c>
      <c r="W80" s="81">
        <v>43479.80619212963</v>
      </c>
      <c r="X80" s="82" t="s">
        <v>640</v>
      </c>
      <c r="Y80" s="79"/>
      <c r="Z80" s="79"/>
      <c r="AA80" s="85" t="s">
        <v>768</v>
      </c>
      <c r="AB80" s="79"/>
      <c r="AC80" s="79" t="b">
        <v>0</v>
      </c>
      <c r="AD80" s="79">
        <v>0</v>
      </c>
      <c r="AE80" s="85" t="s">
        <v>835</v>
      </c>
      <c r="AF80" s="79" t="b">
        <v>0</v>
      </c>
      <c r="AG80" s="79" t="s">
        <v>839</v>
      </c>
      <c r="AH80" s="79"/>
      <c r="AI80" s="85" t="s">
        <v>835</v>
      </c>
      <c r="AJ80" s="79" t="b">
        <v>0</v>
      </c>
      <c r="AK80" s="79">
        <v>3</v>
      </c>
      <c r="AL80" s="85" t="s">
        <v>767</v>
      </c>
      <c r="AM80" s="79" t="s">
        <v>850</v>
      </c>
      <c r="AN80" s="79" t="b">
        <v>0</v>
      </c>
      <c r="AO80" s="85" t="s">
        <v>767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271</v>
      </c>
      <c r="B81" s="64" t="s">
        <v>324</v>
      </c>
      <c r="C81" s="65" t="s">
        <v>2500</v>
      </c>
      <c r="D81" s="66">
        <v>3</v>
      </c>
      <c r="E81" s="67" t="s">
        <v>132</v>
      </c>
      <c r="F81" s="68">
        <v>32</v>
      </c>
      <c r="G81" s="65"/>
      <c r="H81" s="69"/>
      <c r="I81" s="70"/>
      <c r="J81" s="70"/>
      <c r="K81" s="34" t="s">
        <v>65</v>
      </c>
      <c r="L81" s="77">
        <v>81</v>
      </c>
      <c r="M81" s="77"/>
      <c r="N81" s="72"/>
      <c r="O81" s="79" t="s">
        <v>330</v>
      </c>
      <c r="P81" s="81">
        <v>43479.80619212963</v>
      </c>
      <c r="Q81" s="79" t="s">
        <v>344</v>
      </c>
      <c r="R81" s="79"/>
      <c r="S81" s="79"/>
      <c r="T81" s="79" t="s">
        <v>454</v>
      </c>
      <c r="U81" s="79"/>
      <c r="V81" s="82" t="s">
        <v>543</v>
      </c>
      <c r="W81" s="81">
        <v>43479.80619212963</v>
      </c>
      <c r="X81" s="82" t="s">
        <v>640</v>
      </c>
      <c r="Y81" s="79"/>
      <c r="Z81" s="79"/>
      <c r="AA81" s="85" t="s">
        <v>768</v>
      </c>
      <c r="AB81" s="79"/>
      <c r="AC81" s="79" t="b">
        <v>0</v>
      </c>
      <c r="AD81" s="79">
        <v>0</v>
      </c>
      <c r="AE81" s="85" t="s">
        <v>835</v>
      </c>
      <c r="AF81" s="79" t="b">
        <v>0</v>
      </c>
      <c r="AG81" s="79" t="s">
        <v>839</v>
      </c>
      <c r="AH81" s="79"/>
      <c r="AI81" s="85" t="s">
        <v>835</v>
      </c>
      <c r="AJ81" s="79" t="b">
        <v>0</v>
      </c>
      <c r="AK81" s="79">
        <v>3</v>
      </c>
      <c r="AL81" s="85" t="s">
        <v>767</v>
      </c>
      <c r="AM81" s="79" t="s">
        <v>850</v>
      </c>
      <c r="AN81" s="79" t="b">
        <v>0</v>
      </c>
      <c r="AO81" s="85" t="s">
        <v>767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22</v>
      </c>
      <c r="BK81" s="49">
        <v>100</v>
      </c>
      <c r="BL81" s="48">
        <v>22</v>
      </c>
    </row>
    <row r="82" spans="1:64" ht="15">
      <c r="A82" s="64" t="s">
        <v>272</v>
      </c>
      <c r="B82" s="64" t="s">
        <v>272</v>
      </c>
      <c r="C82" s="65" t="s">
        <v>2500</v>
      </c>
      <c r="D82" s="66">
        <v>3</v>
      </c>
      <c r="E82" s="67" t="s">
        <v>132</v>
      </c>
      <c r="F82" s="68">
        <v>32</v>
      </c>
      <c r="G82" s="65"/>
      <c r="H82" s="69"/>
      <c r="I82" s="70"/>
      <c r="J82" s="70"/>
      <c r="K82" s="34" t="s">
        <v>65</v>
      </c>
      <c r="L82" s="77">
        <v>82</v>
      </c>
      <c r="M82" s="77"/>
      <c r="N82" s="72"/>
      <c r="O82" s="79" t="s">
        <v>176</v>
      </c>
      <c r="P82" s="81">
        <v>43479.63915509259</v>
      </c>
      <c r="Q82" s="79" t="s">
        <v>381</v>
      </c>
      <c r="R82" s="79"/>
      <c r="S82" s="79"/>
      <c r="T82" s="79" t="s">
        <v>460</v>
      </c>
      <c r="U82" s="79"/>
      <c r="V82" s="82" t="s">
        <v>544</v>
      </c>
      <c r="W82" s="81">
        <v>43479.63915509259</v>
      </c>
      <c r="X82" s="82" t="s">
        <v>641</v>
      </c>
      <c r="Y82" s="79"/>
      <c r="Z82" s="79"/>
      <c r="AA82" s="85" t="s">
        <v>769</v>
      </c>
      <c r="AB82" s="79"/>
      <c r="AC82" s="79" t="b">
        <v>0</v>
      </c>
      <c r="AD82" s="79">
        <v>236</v>
      </c>
      <c r="AE82" s="85" t="s">
        <v>835</v>
      </c>
      <c r="AF82" s="79" t="b">
        <v>0</v>
      </c>
      <c r="AG82" s="79" t="s">
        <v>839</v>
      </c>
      <c r="AH82" s="79"/>
      <c r="AI82" s="85" t="s">
        <v>835</v>
      </c>
      <c r="AJ82" s="79" t="b">
        <v>0</v>
      </c>
      <c r="AK82" s="79">
        <v>110</v>
      </c>
      <c r="AL82" s="85" t="s">
        <v>835</v>
      </c>
      <c r="AM82" s="79" t="s">
        <v>849</v>
      </c>
      <c r="AN82" s="79" t="b">
        <v>0</v>
      </c>
      <c r="AO82" s="85" t="s">
        <v>769</v>
      </c>
      <c r="AP82" s="79" t="s">
        <v>859</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11.11111111111111</v>
      </c>
      <c r="BF82" s="48">
        <v>1</v>
      </c>
      <c r="BG82" s="49">
        <v>5.555555555555555</v>
      </c>
      <c r="BH82" s="48">
        <v>0</v>
      </c>
      <c r="BI82" s="49">
        <v>0</v>
      </c>
      <c r="BJ82" s="48">
        <v>15</v>
      </c>
      <c r="BK82" s="49">
        <v>83.33333333333333</v>
      </c>
      <c r="BL82" s="48">
        <v>18</v>
      </c>
    </row>
    <row r="83" spans="1:64" ht="15">
      <c r="A83" s="64" t="s">
        <v>272</v>
      </c>
      <c r="B83" s="64" t="s">
        <v>324</v>
      </c>
      <c r="C83" s="65" t="s">
        <v>2500</v>
      </c>
      <c r="D83" s="66">
        <v>3</v>
      </c>
      <c r="E83" s="67" t="s">
        <v>132</v>
      </c>
      <c r="F83" s="68">
        <v>32</v>
      </c>
      <c r="G83" s="65"/>
      <c r="H83" s="69"/>
      <c r="I83" s="70"/>
      <c r="J83" s="70"/>
      <c r="K83" s="34" t="s">
        <v>65</v>
      </c>
      <c r="L83" s="77">
        <v>83</v>
      </c>
      <c r="M83" s="77"/>
      <c r="N83" s="72"/>
      <c r="O83" s="79" t="s">
        <v>330</v>
      </c>
      <c r="P83" s="81">
        <v>43479.67670138889</v>
      </c>
      <c r="Q83" s="79" t="s">
        <v>382</v>
      </c>
      <c r="R83" s="79"/>
      <c r="S83" s="79"/>
      <c r="T83" s="79" t="s">
        <v>451</v>
      </c>
      <c r="U83" s="82" t="s">
        <v>482</v>
      </c>
      <c r="V83" s="82" t="s">
        <v>482</v>
      </c>
      <c r="W83" s="81">
        <v>43479.67670138889</v>
      </c>
      <c r="X83" s="82" t="s">
        <v>642</v>
      </c>
      <c r="Y83" s="79"/>
      <c r="Z83" s="79"/>
      <c r="AA83" s="85" t="s">
        <v>770</v>
      </c>
      <c r="AB83" s="79"/>
      <c r="AC83" s="79" t="b">
        <v>0</v>
      </c>
      <c r="AD83" s="79">
        <v>297</v>
      </c>
      <c r="AE83" s="85" t="s">
        <v>835</v>
      </c>
      <c r="AF83" s="79" t="b">
        <v>0</v>
      </c>
      <c r="AG83" s="79" t="s">
        <v>839</v>
      </c>
      <c r="AH83" s="79"/>
      <c r="AI83" s="85" t="s">
        <v>835</v>
      </c>
      <c r="AJ83" s="79" t="b">
        <v>0</v>
      </c>
      <c r="AK83" s="79">
        <v>146</v>
      </c>
      <c r="AL83" s="85" t="s">
        <v>835</v>
      </c>
      <c r="AM83" s="79" t="s">
        <v>849</v>
      </c>
      <c r="AN83" s="79" t="b">
        <v>0</v>
      </c>
      <c r="AO83" s="85" t="s">
        <v>770</v>
      </c>
      <c r="AP83" s="79" t="s">
        <v>859</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14.285714285714286</v>
      </c>
      <c r="BF83" s="48">
        <v>0</v>
      </c>
      <c r="BG83" s="49">
        <v>0</v>
      </c>
      <c r="BH83" s="48">
        <v>0</v>
      </c>
      <c r="BI83" s="49">
        <v>0</v>
      </c>
      <c r="BJ83" s="48">
        <v>6</v>
      </c>
      <c r="BK83" s="49">
        <v>85.71428571428571</v>
      </c>
      <c r="BL83" s="48">
        <v>7</v>
      </c>
    </row>
    <row r="84" spans="1:64" ht="15">
      <c r="A84" s="64" t="s">
        <v>273</v>
      </c>
      <c r="B84" s="64" t="s">
        <v>272</v>
      </c>
      <c r="C84" s="65" t="s">
        <v>2500</v>
      </c>
      <c r="D84" s="66">
        <v>3</v>
      </c>
      <c r="E84" s="67" t="s">
        <v>132</v>
      </c>
      <c r="F84" s="68">
        <v>32</v>
      </c>
      <c r="G84" s="65"/>
      <c r="H84" s="69"/>
      <c r="I84" s="70"/>
      <c r="J84" s="70"/>
      <c r="K84" s="34" t="s">
        <v>65</v>
      </c>
      <c r="L84" s="77">
        <v>84</v>
      </c>
      <c r="M84" s="77"/>
      <c r="N84" s="72"/>
      <c r="O84" s="79" t="s">
        <v>330</v>
      </c>
      <c r="P84" s="81">
        <v>43479.8062037037</v>
      </c>
      <c r="Q84" s="79" t="s">
        <v>383</v>
      </c>
      <c r="R84" s="79"/>
      <c r="S84" s="79"/>
      <c r="T84" s="79" t="s">
        <v>451</v>
      </c>
      <c r="U84" s="82" t="s">
        <v>482</v>
      </c>
      <c r="V84" s="82" t="s">
        <v>482</v>
      </c>
      <c r="W84" s="81">
        <v>43479.8062037037</v>
      </c>
      <c r="X84" s="82" t="s">
        <v>643</v>
      </c>
      <c r="Y84" s="79"/>
      <c r="Z84" s="79"/>
      <c r="AA84" s="85" t="s">
        <v>771</v>
      </c>
      <c r="AB84" s="79"/>
      <c r="AC84" s="79" t="b">
        <v>0</v>
      </c>
      <c r="AD84" s="79">
        <v>0</v>
      </c>
      <c r="AE84" s="85" t="s">
        <v>835</v>
      </c>
      <c r="AF84" s="79" t="b">
        <v>0</v>
      </c>
      <c r="AG84" s="79" t="s">
        <v>839</v>
      </c>
      <c r="AH84" s="79"/>
      <c r="AI84" s="85" t="s">
        <v>835</v>
      </c>
      <c r="AJ84" s="79" t="b">
        <v>0</v>
      </c>
      <c r="AK84" s="79">
        <v>146</v>
      </c>
      <c r="AL84" s="85" t="s">
        <v>770</v>
      </c>
      <c r="AM84" s="79" t="s">
        <v>851</v>
      </c>
      <c r="AN84" s="79" t="b">
        <v>0</v>
      </c>
      <c r="AO84" s="85" t="s">
        <v>770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273</v>
      </c>
      <c r="B85" s="64" t="s">
        <v>324</v>
      </c>
      <c r="C85" s="65" t="s">
        <v>2500</v>
      </c>
      <c r="D85" s="66">
        <v>3</v>
      </c>
      <c r="E85" s="67" t="s">
        <v>132</v>
      </c>
      <c r="F85" s="68">
        <v>32</v>
      </c>
      <c r="G85" s="65"/>
      <c r="H85" s="69"/>
      <c r="I85" s="70"/>
      <c r="J85" s="70"/>
      <c r="K85" s="34" t="s">
        <v>65</v>
      </c>
      <c r="L85" s="77">
        <v>85</v>
      </c>
      <c r="M85" s="77"/>
      <c r="N85" s="72"/>
      <c r="O85" s="79" t="s">
        <v>330</v>
      </c>
      <c r="P85" s="81">
        <v>43479.8062037037</v>
      </c>
      <c r="Q85" s="79" t="s">
        <v>383</v>
      </c>
      <c r="R85" s="79"/>
      <c r="S85" s="79"/>
      <c r="T85" s="79" t="s">
        <v>451</v>
      </c>
      <c r="U85" s="82" t="s">
        <v>482</v>
      </c>
      <c r="V85" s="82" t="s">
        <v>482</v>
      </c>
      <c r="W85" s="81">
        <v>43479.8062037037</v>
      </c>
      <c r="X85" s="82" t="s">
        <v>643</v>
      </c>
      <c r="Y85" s="79"/>
      <c r="Z85" s="79"/>
      <c r="AA85" s="85" t="s">
        <v>771</v>
      </c>
      <c r="AB85" s="79"/>
      <c r="AC85" s="79" t="b">
        <v>0</v>
      </c>
      <c r="AD85" s="79">
        <v>0</v>
      </c>
      <c r="AE85" s="85" t="s">
        <v>835</v>
      </c>
      <c r="AF85" s="79" t="b">
        <v>0</v>
      </c>
      <c r="AG85" s="79" t="s">
        <v>839</v>
      </c>
      <c r="AH85" s="79"/>
      <c r="AI85" s="85" t="s">
        <v>835</v>
      </c>
      <c r="AJ85" s="79" t="b">
        <v>0</v>
      </c>
      <c r="AK85" s="79">
        <v>146</v>
      </c>
      <c r="AL85" s="85" t="s">
        <v>770</v>
      </c>
      <c r="AM85" s="79" t="s">
        <v>851</v>
      </c>
      <c r="AN85" s="79" t="b">
        <v>0</v>
      </c>
      <c r="AO85" s="85" t="s">
        <v>770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11.11111111111111</v>
      </c>
      <c r="BF85" s="48">
        <v>0</v>
      </c>
      <c r="BG85" s="49">
        <v>0</v>
      </c>
      <c r="BH85" s="48">
        <v>0</v>
      </c>
      <c r="BI85" s="49">
        <v>0</v>
      </c>
      <c r="BJ85" s="48">
        <v>8</v>
      </c>
      <c r="BK85" s="49">
        <v>88.88888888888889</v>
      </c>
      <c r="BL85" s="48">
        <v>9</v>
      </c>
    </row>
    <row r="86" spans="1:64" ht="15">
      <c r="A86" s="64" t="s">
        <v>274</v>
      </c>
      <c r="B86" s="64" t="s">
        <v>311</v>
      </c>
      <c r="C86" s="65" t="s">
        <v>2500</v>
      </c>
      <c r="D86" s="66">
        <v>3</v>
      </c>
      <c r="E86" s="67" t="s">
        <v>132</v>
      </c>
      <c r="F86" s="68">
        <v>32</v>
      </c>
      <c r="G86" s="65"/>
      <c r="H86" s="69"/>
      <c r="I86" s="70"/>
      <c r="J86" s="70"/>
      <c r="K86" s="34" t="s">
        <v>65</v>
      </c>
      <c r="L86" s="77">
        <v>86</v>
      </c>
      <c r="M86" s="77"/>
      <c r="N86" s="72"/>
      <c r="O86" s="79" t="s">
        <v>330</v>
      </c>
      <c r="P86" s="81">
        <v>43479.806226851855</v>
      </c>
      <c r="Q86" s="79" t="s">
        <v>353</v>
      </c>
      <c r="R86" s="79"/>
      <c r="S86" s="79"/>
      <c r="T86" s="79" t="s">
        <v>451</v>
      </c>
      <c r="U86" s="82" t="s">
        <v>478</v>
      </c>
      <c r="V86" s="82" t="s">
        <v>478</v>
      </c>
      <c r="W86" s="81">
        <v>43479.806226851855</v>
      </c>
      <c r="X86" s="82" t="s">
        <v>644</v>
      </c>
      <c r="Y86" s="79"/>
      <c r="Z86" s="79"/>
      <c r="AA86" s="85" t="s">
        <v>772</v>
      </c>
      <c r="AB86" s="79"/>
      <c r="AC86" s="79" t="b">
        <v>0</v>
      </c>
      <c r="AD86" s="79">
        <v>0</v>
      </c>
      <c r="AE86" s="85" t="s">
        <v>835</v>
      </c>
      <c r="AF86" s="79" t="b">
        <v>0</v>
      </c>
      <c r="AG86" s="79" t="s">
        <v>839</v>
      </c>
      <c r="AH86" s="79"/>
      <c r="AI86" s="85" t="s">
        <v>835</v>
      </c>
      <c r="AJ86" s="79" t="b">
        <v>0</v>
      </c>
      <c r="AK86" s="79">
        <v>32</v>
      </c>
      <c r="AL86" s="85" t="s">
        <v>820</v>
      </c>
      <c r="AM86" s="79" t="s">
        <v>851</v>
      </c>
      <c r="AN86" s="79" t="b">
        <v>0</v>
      </c>
      <c r="AO86" s="85" t="s">
        <v>820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7</v>
      </c>
      <c r="BK86" s="49">
        <v>100</v>
      </c>
      <c r="BL86" s="48">
        <v>7</v>
      </c>
    </row>
    <row r="87" spans="1:64" ht="15">
      <c r="A87" s="64" t="s">
        <v>275</v>
      </c>
      <c r="B87" s="64" t="s">
        <v>311</v>
      </c>
      <c r="C87" s="65" t="s">
        <v>2500</v>
      </c>
      <c r="D87" s="66">
        <v>3</v>
      </c>
      <c r="E87" s="67" t="s">
        <v>132</v>
      </c>
      <c r="F87" s="68">
        <v>32</v>
      </c>
      <c r="G87" s="65"/>
      <c r="H87" s="69"/>
      <c r="I87" s="70"/>
      <c r="J87" s="70"/>
      <c r="K87" s="34" t="s">
        <v>65</v>
      </c>
      <c r="L87" s="77">
        <v>87</v>
      </c>
      <c r="M87" s="77"/>
      <c r="N87" s="72"/>
      <c r="O87" s="79" t="s">
        <v>330</v>
      </c>
      <c r="P87" s="81">
        <v>43479.80626157407</v>
      </c>
      <c r="Q87" s="79" t="s">
        <v>333</v>
      </c>
      <c r="R87" s="79"/>
      <c r="S87" s="79"/>
      <c r="T87" s="79" t="s">
        <v>451</v>
      </c>
      <c r="U87" s="82" t="s">
        <v>474</v>
      </c>
      <c r="V87" s="82" t="s">
        <v>474</v>
      </c>
      <c r="W87" s="81">
        <v>43479.80626157407</v>
      </c>
      <c r="X87" s="82" t="s">
        <v>645</v>
      </c>
      <c r="Y87" s="79"/>
      <c r="Z87" s="79"/>
      <c r="AA87" s="85" t="s">
        <v>773</v>
      </c>
      <c r="AB87" s="79"/>
      <c r="AC87" s="79" t="b">
        <v>0</v>
      </c>
      <c r="AD87" s="79">
        <v>0</v>
      </c>
      <c r="AE87" s="85" t="s">
        <v>835</v>
      </c>
      <c r="AF87" s="79" t="b">
        <v>0</v>
      </c>
      <c r="AG87" s="79" t="s">
        <v>839</v>
      </c>
      <c r="AH87" s="79"/>
      <c r="AI87" s="85" t="s">
        <v>835</v>
      </c>
      <c r="AJ87" s="79" t="b">
        <v>0</v>
      </c>
      <c r="AK87" s="79">
        <v>37</v>
      </c>
      <c r="AL87" s="85" t="s">
        <v>819</v>
      </c>
      <c r="AM87" s="79" t="s">
        <v>849</v>
      </c>
      <c r="AN87" s="79" t="b">
        <v>0</v>
      </c>
      <c r="AO87" s="85" t="s">
        <v>819</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14</v>
      </c>
      <c r="BK87" s="49">
        <v>100</v>
      </c>
      <c r="BL87" s="48">
        <v>14</v>
      </c>
    </row>
    <row r="88" spans="1:64" ht="15">
      <c r="A88" s="64" t="s">
        <v>276</v>
      </c>
      <c r="B88" s="64" t="s">
        <v>276</v>
      </c>
      <c r="C88" s="65" t="s">
        <v>2500</v>
      </c>
      <c r="D88" s="66">
        <v>3</v>
      </c>
      <c r="E88" s="67" t="s">
        <v>132</v>
      </c>
      <c r="F88" s="68">
        <v>32</v>
      </c>
      <c r="G88" s="65"/>
      <c r="H88" s="69"/>
      <c r="I88" s="70"/>
      <c r="J88" s="70"/>
      <c r="K88" s="34" t="s">
        <v>65</v>
      </c>
      <c r="L88" s="77">
        <v>88</v>
      </c>
      <c r="M88" s="77"/>
      <c r="N88" s="72"/>
      <c r="O88" s="79" t="s">
        <v>176</v>
      </c>
      <c r="P88" s="81">
        <v>43479.71606481481</v>
      </c>
      <c r="Q88" s="79" t="s">
        <v>384</v>
      </c>
      <c r="R88" s="82" t="s">
        <v>422</v>
      </c>
      <c r="S88" s="79" t="s">
        <v>440</v>
      </c>
      <c r="T88" s="79" t="s">
        <v>451</v>
      </c>
      <c r="U88" s="79"/>
      <c r="V88" s="82" t="s">
        <v>545</v>
      </c>
      <c r="W88" s="81">
        <v>43479.71606481481</v>
      </c>
      <c r="X88" s="82" t="s">
        <v>646</v>
      </c>
      <c r="Y88" s="79"/>
      <c r="Z88" s="79"/>
      <c r="AA88" s="85" t="s">
        <v>774</v>
      </c>
      <c r="AB88" s="79"/>
      <c r="AC88" s="79" t="b">
        <v>0</v>
      </c>
      <c r="AD88" s="79">
        <v>535</v>
      </c>
      <c r="AE88" s="85" t="s">
        <v>835</v>
      </c>
      <c r="AF88" s="79" t="b">
        <v>1</v>
      </c>
      <c r="AG88" s="79" t="s">
        <v>839</v>
      </c>
      <c r="AH88" s="79"/>
      <c r="AI88" s="85" t="s">
        <v>840</v>
      </c>
      <c r="AJ88" s="79" t="b">
        <v>0</v>
      </c>
      <c r="AK88" s="79">
        <v>150</v>
      </c>
      <c r="AL88" s="85" t="s">
        <v>835</v>
      </c>
      <c r="AM88" s="79" t="s">
        <v>852</v>
      </c>
      <c r="AN88" s="79" t="b">
        <v>0</v>
      </c>
      <c r="AO88" s="85" t="s">
        <v>774</v>
      </c>
      <c r="AP88" s="79" t="s">
        <v>859</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8</v>
      </c>
      <c r="BK88" s="49">
        <v>100</v>
      </c>
      <c r="BL88" s="48">
        <v>8</v>
      </c>
    </row>
    <row r="89" spans="1:64" ht="15">
      <c r="A89" s="64" t="s">
        <v>277</v>
      </c>
      <c r="B89" s="64" t="s">
        <v>276</v>
      </c>
      <c r="C89" s="65" t="s">
        <v>2500</v>
      </c>
      <c r="D89" s="66">
        <v>3</v>
      </c>
      <c r="E89" s="67" t="s">
        <v>132</v>
      </c>
      <c r="F89" s="68">
        <v>32</v>
      </c>
      <c r="G89" s="65"/>
      <c r="H89" s="69"/>
      <c r="I89" s="70"/>
      <c r="J89" s="70"/>
      <c r="K89" s="34" t="s">
        <v>65</v>
      </c>
      <c r="L89" s="77">
        <v>89</v>
      </c>
      <c r="M89" s="77"/>
      <c r="N89" s="72"/>
      <c r="O89" s="79" t="s">
        <v>330</v>
      </c>
      <c r="P89" s="81">
        <v>43479.806076388886</v>
      </c>
      <c r="Q89" s="79" t="s">
        <v>335</v>
      </c>
      <c r="R89" s="82" t="s">
        <v>422</v>
      </c>
      <c r="S89" s="79" t="s">
        <v>440</v>
      </c>
      <c r="T89" s="79" t="s">
        <v>451</v>
      </c>
      <c r="U89" s="79"/>
      <c r="V89" s="82" t="s">
        <v>546</v>
      </c>
      <c r="W89" s="81">
        <v>43479.806076388886</v>
      </c>
      <c r="X89" s="82" t="s">
        <v>647</v>
      </c>
      <c r="Y89" s="79"/>
      <c r="Z89" s="79"/>
      <c r="AA89" s="85" t="s">
        <v>775</v>
      </c>
      <c r="AB89" s="79"/>
      <c r="AC89" s="79" t="b">
        <v>0</v>
      </c>
      <c r="AD89" s="79">
        <v>0</v>
      </c>
      <c r="AE89" s="85" t="s">
        <v>835</v>
      </c>
      <c r="AF89" s="79" t="b">
        <v>1</v>
      </c>
      <c r="AG89" s="79" t="s">
        <v>839</v>
      </c>
      <c r="AH89" s="79"/>
      <c r="AI89" s="85" t="s">
        <v>840</v>
      </c>
      <c r="AJ89" s="79" t="b">
        <v>0</v>
      </c>
      <c r="AK89" s="79">
        <v>150</v>
      </c>
      <c r="AL89" s="85" t="s">
        <v>774</v>
      </c>
      <c r="AM89" s="79" t="s">
        <v>849</v>
      </c>
      <c r="AN89" s="79" t="b">
        <v>0</v>
      </c>
      <c r="AO89" s="85" t="s">
        <v>774</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10</v>
      </c>
      <c r="BK89" s="49">
        <v>100</v>
      </c>
      <c r="BL89" s="48">
        <v>10</v>
      </c>
    </row>
    <row r="90" spans="1:64" ht="15">
      <c r="A90" s="64" t="s">
        <v>278</v>
      </c>
      <c r="B90" s="64" t="s">
        <v>278</v>
      </c>
      <c r="C90" s="65" t="s">
        <v>2500</v>
      </c>
      <c r="D90" s="66">
        <v>3</v>
      </c>
      <c r="E90" s="67" t="s">
        <v>132</v>
      </c>
      <c r="F90" s="68">
        <v>32</v>
      </c>
      <c r="G90" s="65"/>
      <c r="H90" s="69"/>
      <c r="I90" s="70"/>
      <c r="J90" s="70"/>
      <c r="K90" s="34" t="s">
        <v>65</v>
      </c>
      <c r="L90" s="77">
        <v>90</v>
      </c>
      <c r="M90" s="77"/>
      <c r="N90" s="72"/>
      <c r="O90" s="79" t="s">
        <v>176</v>
      </c>
      <c r="P90" s="81">
        <v>43479.70633101852</v>
      </c>
      <c r="Q90" s="79" t="s">
        <v>385</v>
      </c>
      <c r="R90" s="82" t="s">
        <v>434</v>
      </c>
      <c r="S90" s="79" t="s">
        <v>440</v>
      </c>
      <c r="T90" s="79" t="s">
        <v>451</v>
      </c>
      <c r="U90" s="79"/>
      <c r="V90" s="82" t="s">
        <v>547</v>
      </c>
      <c r="W90" s="81">
        <v>43479.70633101852</v>
      </c>
      <c r="X90" s="82" t="s">
        <v>648</v>
      </c>
      <c r="Y90" s="79"/>
      <c r="Z90" s="79"/>
      <c r="AA90" s="85" t="s">
        <v>776</v>
      </c>
      <c r="AB90" s="79"/>
      <c r="AC90" s="79" t="b">
        <v>0</v>
      </c>
      <c r="AD90" s="79">
        <v>378</v>
      </c>
      <c r="AE90" s="85" t="s">
        <v>835</v>
      </c>
      <c r="AF90" s="79" t="b">
        <v>1</v>
      </c>
      <c r="AG90" s="79" t="s">
        <v>839</v>
      </c>
      <c r="AH90" s="79"/>
      <c r="AI90" s="85" t="s">
        <v>847</v>
      </c>
      <c r="AJ90" s="79" t="b">
        <v>0</v>
      </c>
      <c r="AK90" s="79">
        <v>47</v>
      </c>
      <c r="AL90" s="85" t="s">
        <v>835</v>
      </c>
      <c r="AM90" s="79" t="s">
        <v>851</v>
      </c>
      <c r="AN90" s="79" t="b">
        <v>0</v>
      </c>
      <c r="AO90" s="85" t="s">
        <v>776</v>
      </c>
      <c r="AP90" s="79" t="s">
        <v>859</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v>1</v>
      </c>
      <c r="BE90" s="49">
        <v>3.5714285714285716</v>
      </c>
      <c r="BF90" s="48">
        <v>0</v>
      </c>
      <c r="BG90" s="49">
        <v>0</v>
      </c>
      <c r="BH90" s="48">
        <v>0</v>
      </c>
      <c r="BI90" s="49">
        <v>0</v>
      </c>
      <c r="BJ90" s="48">
        <v>27</v>
      </c>
      <c r="BK90" s="49">
        <v>96.42857142857143</v>
      </c>
      <c r="BL90" s="48">
        <v>28</v>
      </c>
    </row>
    <row r="91" spans="1:64" ht="15">
      <c r="A91" s="64" t="s">
        <v>277</v>
      </c>
      <c r="B91" s="64" t="s">
        <v>278</v>
      </c>
      <c r="C91" s="65" t="s">
        <v>2500</v>
      </c>
      <c r="D91" s="66">
        <v>3</v>
      </c>
      <c r="E91" s="67" t="s">
        <v>132</v>
      </c>
      <c r="F91" s="68">
        <v>32</v>
      </c>
      <c r="G91" s="65"/>
      <c r="H91" s="69"/>
      <c r="I91" s="70"/>
      <c r="J91" s="70"/>
      <c r="K91" s="34" t="s">
        <v>65</v>
      </c>
      <c r="L91" s="77">
        <v>91</v>
      </c>
      <c r="M91" s="77"/>
      <c r="N91" s="72"/>
      <c r="O91" s="79" t="s">
        <v>330</v>
      </c>
      <c r="P91" s="81">
        <v>43479.80616898148</v>
      </c>
      <c r="Q91" s="79" t="s">
        <v>386</v>
      </c>
      <c r="R91" s="79"/>
      <c r="S91" s="79"/>
      <c r="T91" s="79"/>
      <c r="U91" s="79"/>
      <c r="V91" s="82" t="s">
        <v>546</v>
      </c>
      <c r="W91" s="81">
        <v>43479.80616898148</v>
      </c>
      <c r="X91" s="82" t="s">
        <v>649</v>
      </c>
      <c r="Y91" s="79"/>
      <c r="Z91" s="79"/>
      <c r="AA91" s="85" t="s">
        <v>777</v>
      </c>
      <c r="AB91" s="79"/>
      <c r="AC91" s="79" t="b">
        <v>0</v>
      </c>
      <c r="AD91" s="79">
        <v>0</v>
      </c>
      <c r="AE91" s="85" t="s">
        <v>835</v>
      </c>
      <c r="AF91" s="79" t="b">
        <v>1</v>
      </c>
      <c r="AG91" s="79" t="s">
        <v>839</v>
      </c>
      <c r="AH91" s="79"/>
      <c r="AI91" s="85" t="s">
        <v>847</v>
      </c>
      <c r="AJ91" s="79" t="b">
        <v>0</v>
      </c>
      <c r="AK91" s="79">
        <v>47</v>
      </c>
      <c r="AL91" s="85" t="s">
        <v>776</v>
      </c>
      <c r="AM91" s="79" t="s">
        <v>849</v>
      </c>
      <c r="AN91" s="79" t="b">
        <v>0</v>
      </c>
      <c r="AO91" s="85" t="s">
        <v>776</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1</v>
      </c>
      <c r="BE91" s="49">
        <v>3.5714285714285716</v>
      </c>
      <c r="BF91" s="48">
        <v>0</v>
      </c>
      <c r="BG91" s="49">
        <v>0</v>
      </c>
      <c r="BH91" s="48">
        <v>0</v>
      </c>
      <c r="BI91" s="49">
        <v>0</v>
      </c>
      <c r="BJ91" s="48">
        <v>27</v>
      </c>
      <c r="BK91" s="49">
        <v>96.42857142857143</v>
      </c>
      <c r="BL91" s="48">
        <v>28</v>
      </c>
    </row>
    <row r="92" spans="1:64" ht="15">
      <c r="A92" s="64" t="s">
        <v>277</v>
      </c>
      <c r="B92" s="64" t="s">
        <v>320</v>
      </c>
      <c r="C92" s="65" t="s">
        <v>2500</v>
      </c>
      <c r="D92" s="66">
        <v>3</v>
      </c>
      <c r="E92" s="67" t="s">
        <v>132</v>
      </c>
      <c r="F92" s="68">
        <v>32</v>
      </c>
      <c r="G92" s="65"/>
      <c r="H92" s="69"/>
      <c r="I92" s="70"/>
      <c r="J92" s="70"/>
      <c r="K92" s="34" t="s">
        <v>65</v>
      </c>
      <c r="L92" s="77">
        <v>92</v>
      </c>
      <c r="M92" s="77"/>
      <c r="N92" s="72"/>
      <c r="O92" s="79" t="s">
        <v>330</v>
      </c>
      <c r="P92" s="81">
        <v>43479.80621527778</v>
      </c>
      <c r="Q92" s="79" t="s">
        <v>334</v>
      </c>
      <c r="R92" s="79"/>
      <c r="S92" s="79"/>
      <c r="T92" s="79"/>
      <c r="U92" s="79"/>
      <c r="V92" s="82" t="s">
        <v>546</v>
      </c>
      <c r="W92" s="81">
        <v>43479.80621527778</v>
      </c>
      <c r="X92" s="82" t="s">
        <v>650</v>
      </c>
      <c r="Y92" s="79"/>
      <c r="Z92" s="79"/>
      <c r="AA92" s="85" t="s">
        <v>778</v>
      </c>
      <c r="AB92" s="79"/>
      <c r="AC92" s="79" t="b">
        <v>0</v>
      </c>
      <c r="AD92" s="79">
        <v>0</v>
      </c>
      <c r="AE92" s="85" t="s">
        <v>835</v>
      </c>
      <c r="AF92" s="79" t="b">
        <v>0</v>
      </c>
      <c r="AG92" s="79" t="s">
        <v>839</v>
      </c>
      <c r="AH92" s="79"/>
      <c r="AI92" s="85" t="s">
        <v>835</v>
      </c>
      <c r="AJ92" s="79" t="b">
        <v>0</v>
      </c>
      <c r="AK92" s="79">
        <v>20</v>
      </c>
      <c r="AL92" s="85" t="s">
        <v>829</v>
      </c>
      <c r="AM92" s="79" t="s">
        <v>849</v>
      </c>
      <c r="AN92" s="79" t="b">
        <v>0</v>
      </c>
      <c r="AO92" s="85" t="s">
        <v>829</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2</v>
      </c>
      <c r="BE92" s="49">
        <v>9.090909090909092</v>
      </c>
      <c r="BF92" s="48">
        <v>0</v>
      </c>
      <c r="BG92" s="49">
        <v>0</v>
      </c>
      <c r="BH92" s="48">
        <v>0</v>
      </c>
      <c r="BI92" s="49">
        <v>0</v>
      </c>
      <c r="BJ92" s="48">
        <v>20</v>
      </c>
      <c r="BK92" s="49">
        <v>90.9090909090909</v>
      </c>
      <c r="BL92" s="48">
        <v>22</v>
      </c>
    </row>
    <row r="93" spans="1:64" ht="15">
      <c r="A93" s="64" t="s">
        <v>277</v>
      </c>
      <c r="B93" s="64" t="s">
        <v>299</v>
      </c>
      <c r="C93" s="65" t="s">
        <v>2500</v>
      </c>
      <c r="D93" s="66">
        <v>3</v>
      </c>
      <c r="E93" s="67" t="s">
        <v>132</v>
      </c>
      <c r="F93" s="68">
        <v>32</v>
      </c>
      <c r="G93" s="65"/>
      <c r="H93" s="69"/>
      <c r="I93" s="70"/>
      <c r="J93" s="70"/>
      <c r="K93" s="34" t="s">
        <v>65</v>
      </c>
      <c r="L93" s="77">
        <v>93</v>
      </c>
      <c r="M93" s="77"/>
      <c r="N93" s="72"/>
      <c r="O93" s="79" t="s">
        <v>330</v>
      </c>
      <c r="P93" s="81">
        <v>43479.80627314815</v>
      </c>
      <c r="Q93" s="79" t="s">
        <v>387</v>
      </c>
      <c r="R93" s="79"/>
      <c r="S93" s="79"/>
      <c r="T93" s="79"/>
      <c r="U93" s="79"/>
      <c r="V93" s="82" t="s">
        <v>546</v>
      </c>
      <c r="W93" s="81">
        <v>43479.80627314815</v>
      </c>
      <c r="X93" s="82" t="s">
        <v>651</v>
      </c>
      <c r="Y93" s="79"/>
      <c r="Z93" s="79"/>
      <c r="AA93" s="85" t="s">
        <v>779</v>
      </c>
      <c r="AB93" s="79"/>
      <c r="AC93" s="79" t="b">
        <v>0</v>
      </c>
      <c r="AD93" s="79">
        <v>0</v>
      </c>
      <c r="AE93" s="85" t="s">
        <v>835</v>
      </c>
      <c r="AF93" s="79" t="b">
        <v>0</v>
      </c>
      <c r="AG93" s="79" t="s">
        <v>839</v>
      </c>
      <c r="AH93" s="79"/>
      <c r="AI93" s="85" t="s">
        <v>835</v>
      </c>
      <c r="AJ93" s="79" t="b">
        <v>0</v>
      </c>
      <c r="AK93" s="79">
        <v>68</v>
      </c>
      <c r="AL93" s="85" t="s">
        <v>802</v>
      </c>
      <c r="AM93" s="79" t="s">
        <v>849</v>
      </c>
      <c r="AN93" s="79" t="b">
        <v>0</v>
      </c>
      <c r="AO93" s="85" t="s">
        <v>802</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1</v>
      </c>
      <c r="BE93" s="49">
        <v>4.761904761904762</v>
      </c>
      <c r="BF93" s="48">
        <v>1</v>
      </c>
      <c r="BG93" s="49">
        <v>4.761904761904762</v>
      </c>
      <c r="BH93" s="48">
        <v>0</v>
      </c>
      <c r="BI93" s="49">
        <v>0</v>
      </c>
      <c r="BJ93" s="48">
        <v>19</v>
      </c>
      <c r="BK93" s="49">
        <v>90.47619047619048</v>
      </c>
      <c r="BL93" s="48">
        <v>21</v>
      </c>
    </row>
    <row r="94" spans="1:64" ht="15">
      <c r="A94" s="64" t="s">
        <v>279</v>
      </c>
      <c r="B94" s="64" t="s">
        <v>279</v>
      </c>
      <c r="C94" s="65" t="s">
        <v>2500</v>
      </c>
      <c r="D94" s="66">
        <v>3</v>
      </c>
      <c r="E94" s="67" t="s">
        <v>132</v>
      </c>
      <c r="F94" s="68">
        <v>32</v>
      </c>
      <c r="G94" s="65"/>
      <c r="H94" s="69"/>
      <c r="I94" s="70"/>
      <c r="J94" s="70"/>
      <c r="K94" s="34" t="s">
        <v>65</v>
      </c>
      <c r="L94" s="77">
        <v>94</v>
      </c>
      <c r="M94" s="77"/>
      <c r="N94" s="72"/>
      <c r="O94" s="79" t="s">
        <v>176</v>
      </c>
      <c r="P94" s="81">
        <v>43479.80600694445</v>
      </c>
      <c r="Q94" s="79" t="s">
        <v>388</v>
      </c>
      <c r="R94" s="82" t="s">
        <v>435</v>
      </c>
      <c r="S94" s="79" t="s">
        <v>447</v>
      </c>
      <c r="T94" s="79" t="s">
        <v>464</v>
      </c>
      <c r="U94" s="82" t="s">
        <v>483</v>
      </c>
      <c r="V94" s="82" t="s">
        <v>483</v>
      </c>
      <c r="W94" s="81">
        <v>43479.80600694445</v>
      </c>
      <c r="X94" s="82" t="s">
        <v>652</v>
      </c>
      <c r="Y94" s="79"/>
      <c r="Z94" s="79"/>
      <c r="AA94" s="85" t="s">
        <v>780</v>
      </c>
      <c r="AB94" s="79"/>
      <c r="AC94" s="79" t="b">
        <v>0</v>
      </c>
      <c r="AD94" s="79">
        <v>0</v>
      </c>
      <c r="AE94" s="85" t="s">
        <v>835</v>
      </c>
      <c r="AF94" s="79" t="b">
        <v>0</v>
      </c>
      <c r="AG94" s="79" t="s">
        <v>839</v>
      </c>
      <c r="AH94" s="79"/>
      <c r="AI94" s="85" t="s">
        <v>835</v>
      </c>
      <c r="AJ94" s="79" t="b">
        <v>0</v>
      </c>
      <c r="AK94" s="79">
        <v>1</v>
      </c>
      <c r="AL94" s="85" t="s">
        <v>835</v>
      </c>
      <c r="AM94" s="79" t="s">
        <v>851</v>
      </c>
      <c r="AN94" s="79" t="b">
        <v>0</v>
      </c>
      <c r="AO94" s="85" t="s">
        <v>780</v>
      </c>
      <c r="AP94" s="79" t="s">
        <v>176</v>
      </c>
      <c r="AQ94" s="79">
        <v>0</v>
      </c>
      <c r="AR94" s="79">
        <v>0</v>
      </c>
      <c r="AS94" s="79"/>
      <c r="AT94" s="79"/>
      <c r="AU94" s="79"/>
      <c r="AV94" s="79"/>
      <c r="AW94" s="79"/>
      <c r="AX94" s="79"/>
      <c r="AY94" s="79"/>
      <c r="AZ94" s="79"/>
      <c r="BA94">
        <v>1</v>
      </c>
      <c r="BB94" s="78" t="str">
        <f>REPLACE(INDEX(GroupVertices[Group],MATCH(Edges[[#This Row],[Vertex 1]],GroupVertices[Vertex],0)),1,1,"")</f>
        <v>20</v>
      </c>
      <c r="BC94" s="78" t="str">
        <f>REPLACE(INDEX(GroupVertices[Group],MATCH(Edges[[#This Row],[Vertex 2]],GroupVertices[Vertex],0)),1,1,"")</f>
        <v>20</v>
      </c>
      <c r="BD94" s="48">
        <v>0</v>
      </c>
      <c r="BE94" s="49">
        <v>0</v>
      </c>
      <c r="BF94" s="48">
        <v>0</v>
      </c>
      <c r="BG94" s="49">
        <v>0</v>
      </c>
      <c r="BH94" s="48">
        <v>0</v>
      </c>
      <c r="BI94" s="49">
        <v>0</v>
      </c>
      <c r="BJ94" s="48">
        <v>37</v>
      </c>
      <c r="BK94" s="49">
        <v>100</v>
      </c>
      <c r="BL94" s="48">
        <v>37</v>
      </c>
    </row>
    <row r="95" spans="1:64" ht="15">
      <c r="A95" s="64" t="s">
        <v>280</v>
      </c>
      <c r="B95" s="64" t="s">
        <v>279</v>
      </c>
      <c r="C95" s="65" t="s">
        <v>2500</v>
      </c>
      <c r="D95" s="66">
        <v>3</v>
      </c>
      <c r="E95" s="67" t="s">
        <v>132</v>
      </c>
      <c r="F95" s="68">
        <v>32</v>
      </c>
      <c r="G95" s="65"/>
      <c r="H95" s="69"/>
      <c r="I95" s="70"/>
      <c r="J95" s="70"/>
      <c r="K95" s="34" t="s">
        <v>65</v>
      </c>
      <c r="L95" s="77">
        <v>95</v>
      </c>
      <c r="M95" s="77"/>
      <c r="N95" s="72"/>
      <c r="O95" s="79" t="s">
        <v>330</v>
      </c>
      <c r="P95" s="81">
        <v>43479.80627314815</v>
      </c>
      <c r="Q95" s="79" t="s">
        <v>389</v>
      </c>
      <c r="R95" s="79"/>
      <c r="S95" s="79"/>
      <c r="T95" s="79"/>
      <c r="U95" s="79"/>
      <c r="V95" s="82" t="s">
        <v>548</v>
      </c>
      <c r="W95" s="81">
        <v>43479.80627314815</v>
      </c>
      <c r="X95" s="82" t="s">
        <v>653</v>
      </c>
      <c r="Y95" s="79"/>
      <c r="Z95" s="79"/>
      <c r="AA95" s="85" t="s">
        <v>781</v>
      </c>
      <c r="AB95" s="79"/>
      <c r="AC95" s="79" t="b">
        <v>0</v>
      </c>
      <c r="AD95" s="79">
        <v>0</v>
      </c>
      <c r="AE95" s="85" t="s">
        <v>835</v>
      </c>
      <c r="AF95" s="79" t="b">
        <v>0</v>
      </c>
      <c r="AG95" s="79" t="s">
        <v>839</v>
      </c>
      <c r="AH95" s="79"/>
      <c r="AI95" s="85" t="s">
        <v>835</v>
      </c>
      <c r="AJ95" s="79" t="b">
        <v>0</v>
      </c>
      <c r="AK95" s="79">
        <v>1</v>
      </c>
      <c r="AL95" s="85" t="s">
        <v>780</v>
      </c>
      <c r="AM95" s="79" t="s">
        <v>850</v>
      </c>
      <c r="AN95" s="79" t="b">
        <v>0</v>
      </c>
      <c r="AO95" s="85" t="s">
        <v>780</v>
      </c>
      <c r="AP95" s="79" t="s">
        <v>176</v>
      </c>
      <c r="AQ95" s="79">
        <v>0</v>
      </c>
      <c r="AR95" s="79">
        <v>0</v>
      </c>
      <c r="AS95" s="79"/>
      <c r="AT95" s="79"/>
      <c r="AU95" s="79"/>
      <c r="AV95" s="79"/>
      <c r="AW95" s="79"/>
      <c r="AX95" s="79"/>
      <c r="AY95" s="79"/>
      <c r="AZ95" s="79"/>
      <c r="BA95">
        <v>1</v>
      </c>
      <c r="BB95" s="78" t="str">
        <f>REPLACE(INDEX(GroupVertices[Group],MATCH(Edges[[#This Row],[Vertex 1]],GroupVertices[Vertex],0)),1,1,"")</f>
        <v>20</v>
      </c>
      <c r="BC95" s="78" t="str">
        <f>REPLACE(INDEX(GroupVertices[Group],MATCH(Edges[[#This Row],[Vertex 2]],GroupVertices[Vertex],0)),1,1,"")</f>
        <v>20</v>
      </c>
      <c r="BD95" s="48">
        <v>0</v>
      </c>
      <c r="BE95" s="49">
        <v>0</v>
      </c>
      <c r="BF95" s="48">
        <v>0</v>
      </c>
      <c r="BG95" s="49">
        <v>0</v>
      </c>
      <c r="BH95" s="48">
        <v>0</v>
      </c>
      <c r="BI95" s="49">
        <v>0</v>
      </c>
      <c r="BJ95" s="48">
        <v>20</v>
      </c>
      <c r="BK95" s="49">
        <v>100</v>
      </c>
      <c r="BL95" s="48">
        <v>20</v>
      </c>
    </row>
    <row r="96" spans="1:64" ht="15">
      <c r="A96" s="64" t="s">
        <v>281</v>
      </c>
      <c r="B96" s="64" t="s">
        <v>318</v>
      </c>
      <c r="C96" s="65" t="s">
        <v>2500</v>
      </c>
      <c r="D96" s="66">
        <v>3</v>
      </c>
      <c r="E96" s="67" t="s">
        <v>132</v>
      </c>
      <c r="F96" s="68">
        <v>32</v>
      </c>
      <c r="G96" s="65"/>
      <c r="H96" s="69"/>
      <c r="I96" s="70"/>
      <c r="J96" s="70"/>
      <c r="K96" s="34" t="s">
        <v>65</v>
      </c>
      <c r="L96" s="77">
        <v>96</v>
      </c>
      <c r="M96" s="77"/>
      <c r="N96" s="72"/>
      <c r="O96" s="79" t="s">
        <v>330</v>
      </c>
      <c r="P96" s="81">
        <v>43479.806284722225</v>
      </c>
      <c r="Q96" s="79" t="s">
        <v>373</v>
      </c>
      <c r="R96" s="79"/>
      <c r="S96" s="79"/>
      <c r="T96" s="79" t="s">
        <v>451</v>
      </c>
      <c r="U96" s="79"/>
      <c r="V96" s="82" t="s">
        <v>549</v>
      </c>
      <c r="W96" s="81">
        <v>43479.806284722225</v>
      </c>
      <c r="X96" s="82" t="s">
        <v>654</v>
      </c>
      <c r="Y96" s="79"/>
      <c r="Z96" s="79"/>
      <c r="AA96" s="85" t="s">
        <v>782</v>
      </c>
      <c r="AB96" s="79"/>
      <c r="AC96" s="79" t="b">
        <v>0</v>
      </c>
      <c r="AD96" s="79">
        <v>0</v>
      </c>
      <c r="AE96" s="85" t="s">
        <v>835</v>
      </c>
      <c r="AF96" s="79" t="b">
        <v>0</v>
      </c>
      <c r="AG96" s="79" t="s">
        <v>839</v>
      </c>
      <c r="AH96" s="79"/>
      <c r="AI96" s="85" t="s">
        <v>835</v>
      </c>
      <c r="AJ96" s="79" t="b">
        <v>0</v>
      </c>
      <c r="AK96" s="79">
        <v>41</v>
      </c>
      <c r="AL96" s="85" t="s">
        <v>827</v>
      </c>
      <c r="AM96" s="79" t="s">
        <v>849</v>
      </c>
      <c r="AN96" s="79" t="b">
        <v>0</v>
      </c>
      <c r="AO96" s="85" t="s">
        <v>827</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1</v>
      </c>
      <c r="BG96" s="49">
        <v>4.3478260869565215</v>
      </c>
      <c r="BH96" s="48">
        <v>0</v>
      </c>
      <c r="BI96" s="49">
        <v>0</v>
      </c>
      <c r="BJ96" s="48">
        <v>22</v>
      </c>
      <c r="BK96" s="49">
        <v>95.65217391304348</v>
      </c>
      <c r="BL96" s="48">
        <v>23</v>
      </c>
    </row>
    <row r="97" spans="1:64" ht="15">
      <c r="A97" s="64" t="s">
        <v>282</v>
      </c>
      <c r="B97" s="64" t="s">
        <v>282</v>
      </c>
      <c r="C97" s="65" t="s">
        <v>2500</v>
      </c>
      <c r="D97" s="66">
        <v>3</v>
      </c>
      <c r="E97" s="67" t="s">
        <v>132</v>
      </c>
      <c r="F97" s="68">
        <v>32</v>
      </c>
      <c r="G97" s="65"/>
      <c r="H97" s="69"/>
      <c r="I97" s="70"/>
      <c r="J97" s="70"/>
      <c r="K97" s="34" t="s">
        <v>65</v>
      </c>
      <c r="L97" s="77">
        <v>97</v>
      </c>
      <c r="M97" s="77"/>
      <c r="N97" s="72"/>
      <c r="O97" s="79" t="s">
        <v>176</v>
      </c>
      <c r="P97" s="81">
        <v>43479.734618055554</v>
      </c>
      <c r="Q97" s="79" t="s">
        <v>390</v>
      </c>
      <c r="R97" s="79"/>
      <c r="S97" s="79"/>
      <c r="T97" s="79" t="s">
        <v>451</v>
      </c>
      <c r="U97" s="82" t="s">
        <v>484</v>
      </c>
      <c r="V97" s="82" t="s">
        <v>484</v>
      </c>
      <c r="W97" s="81">
        <v>43479.734618055554</v>
      </c>
      <c r="X97" s="82" t="s">
        <v>655</v>
      </c>
      <c r="Y97" s="79"/>
      <c r="Z97" s="79"/>
      <c r="AA97" s="85" t="s">
        <v>783</v>
      </c>
      <c r="AB97" s="85" t="s">
        <v>834</v>
      </c>
      <c r="AC97" s="79" t="b">
        <v>0</v>
      </c>
      <c r="AD97" s="79">
        <v>306</v>
      </c>
      <c r="AE97" s="85" t="s">
        <v>837</v>
      </c>
      <c r="AF97" s="79" t="b">
        <v>0</v>
      </c>
      <c r="AG97" s="79" t="s">
        <v>839</v>
      </c>
      <c r="AH97" s="79"/>
      <c r="AI97" s="85" t="s">
        <v>835</v>
      </c>
      <c r="AJ97" s="79" t="b">
        <v>0</v>
      </c>
      <c r="AK97" s="79">
        <v>169</v>
      </c>
      <c r="AL97" s="85" t="s">
        <v>835</v>
      </c>
      <c r="AM97" s="79" t="s">
        <v>851</v>
      </c>
      <c r="AN97" s="79" t="b">
        <v>0</v>
      </c>
      <c r="AO97" s="85" t="s">
        <v>834</v>
      </c>
      <c r="AP97" s="79" t="s">
        <v>859</v>
      </c>
      <c r="AQ97" s="79">
        <v>0</v>
      </c>
      <c r="AR97" s="79">
        <v>0</v>
      </c>
      <c r="AS97" s="79"/>
      <c r="AT97" s="79"/>
      <c r="AU97" s="79"/>
      <c r="AV97" s="79"/>
      <c r="AW97" s="79"/>
      <c r="AX97" s="79"/>
      <c r="AY97" s="79"/>
      <c r="AZ97" s="79"/>
      <c r="BA97">
        <v>1</v>
      </c>
      <c r="BB97" s="78" t="str">
        <f>REPLACE(INDEX(GroupVertices[Group],MATCH(Edges[[#This Row],[Vertex 1]],GroupVertices[Vertex],0)),1,1,"")</f>
        <v>10</v>
      </c>
      <c r="BC97" s="78" t="str">
        <f>REPLACE(INDEX(GroupVertices[Group],MATCH(Edges[[#This Row],[Vertex 2]],GroupVertices[Vertex],0)),1,1,"")</f>
        <v>10</v>
      </c>
      <c r="BD97" s="48">
        <v>3</v>
      </c>
      <c r="BE97" s="49">
        <v>8.571428571428571</v>
      </c>
      <c r="BF97" s="48">
        <v>1</v>
      </c>
      <c r="BG97" s="49">
        <v>2.857142857142857</v>
      </c>
      <c r="BH97" s="48">
        <v>0</v>
      </c>
      <c r="BI97" s="49">
        <v>0</v>
      </c>
      <c r="BJ97" s="48">
        <v>31</v>
      </c>
      <c r="BK97" s="49">
        <v>88.57142857142857</v>
      </c>
      <c r="BL97" s="48">
        <v>35</v>
      </c>
    </row>
    <row r="98" spans="1:64" ht="15">
      <c r="A98" s="64" t="s">
        <v>283</v>
      </c>
      <c r="B98" s="64" t="s">
        <v>282</v>
      </c>
      <c r="C98" s="65" t="s">
        <v>2500</v>
      </c>
      <c r="D98" s="66">
        <v>3</v>
      </c>
      <c r="E98" s="67" t="s">
        <v>132</v>
      </c>
      <c r="F98" s="68">
        <v>32</v>
      </c>
      <c r="G98" s="65"/>
      <c r="H98" s="69"/>
      <c r="I98" s="70"/>
      <c r="J98" s="70"/>
      <c r="K98" s="34" t="s">
        <v>65</v>
      </c>
      <c r="L98" s="77">
        <v>98</v>
      </c>
      <c r="M98" s="77"/>
      <c r="N98" s="72"/>
      <c r="O98" s="79" t="s">
        <v>330</v>
      </c>
      <c r="P98" s="81">
        <v>43479.806284722225</v>
      </c>
      <c r="Q98" s="79" t="s">
        <v>356</v>
      </c>
      <c r="R98" s="79"/>
      <c r="S98" s="79"/>
      <c r="T98" s="79"/>
      <c r="U98" s="79"/>
      <c r="V98" s="82" t="s">
        <v>550</v>
      </c>
      <c r="W98" s="81">
        <v>43479.806284722225</v>
      </c>
      <c r="X98" s="82" t="s">
        <v>656</v>
      </c>
      <c r="Y98" s="79"/>
      <c r="Z98" s="79"/>
      <c r="AA98" s="85" t="s">
        <v>784</v>
      </c>
      <c r="AB98" s="79"/>
      <c r="AC98" s="79" t="b">
        <v>0</v>
      </c>
      <c r="AD98" s="79">
        <v>0</v>
      </c>
      <c r="AE98" s="85" t="s">
        <v>835</v>
      </c>
      <c r="AF98" s="79" t="b">
        <v>0</v>
      </c>
      <c r="AG98" s="79" t="s">
        <v>839</v>
      </c>
      <c r="AH98" s="79"/>
      <c r="AI98" s="85" t="s">
        <v>835</v>
      </c>
      <c r="AJ98" s="79" t="b">
        <v>0</v>
      </c>
      <c r="AK98" s="79">
        <v>169</v>
      </c>
      <c r="AL98" s="85" t="s">
        <v>783</v>
      </c>
      <c r="AM98" s="79" t="s">
        <v>849</v>
      </c>
      <c r="AN98" s="79" t="b">
        <v>0</v>
      </c>
      <c r="AO98" s="85" t="s">
        <v>783</v>
      </c>
      <c r="AP98" s="79" t="s">
        <v>176</v>
      </c>
      <c r="AQ98" s="79">
        <v>0</v>
      </c>
      <c r="AR98" s="79">
        <v>0</v>
      </c>
      <c r="AS98" s="79"/>
      <c r="AT98" s="79"/>
      <c r="AU98" s="79"/>
      <c r="AV98" s="79"/>
      <c r="AW98" s="79"/>
      <c r="AX98" s="79"/>
      <c r="AY98" s="79"/>
      <c r="AZ98" s="79"/>
      <c r="BA98">
        <v>1</v>
      </c>
      <c r="BB98" s="78" t="str">
        <f>REPLACE(INDEX(GroupVertices[Group],MATCH(Edges[[#This Row],[Vertex 1]],GroupVertices[Vertex],0)),1,1,"")</f>
        <v>10</v>
      </c>
      <c r="BC98" s="78" t="str">
        <f>REPLACE(INDEX(GroupVertices[Group],MATCH(Edges[[#This Row],[Vertex 2]],GroupVertices[Vertex],0)),1,1,"")</f>
        <v>10</v>
      </c>
      <c r="BD98" s="48">
        <v>2</v>
      </c>
      <c r="BE98" s="49">
        <v>8</v>
      </c>
      <c r="BF98" s="48">
        <v>1</v>
      </c>
      <c r="BG98" s="49">
        <v>4</v>
      </c>
      <c r="BH98" s="48">
        <v>0</v>
      </c>
      <c r="BI98" s="49">
        <v>0</v>
      </c>
      <c r="BJ98" s="48">
        <v>22</v>
      </c>
      <c r="BK98" s="49">
        <v>88</v>
      </c>
      <c r="BL98" s="48">
        <v>25</v>
      </c>
    </row>
    <row r="99" spans="1:64" ht="15">
      <c r="A99" s="64" t="s">
        <v>284</v>
      </c>
      <c r="B99" s="64" t="s">
        <v>295</v>
      </c>
      <c r="C99" s="65" t="s">
        <v>2500</v>
      </c>
      <c r="D99" s="66">
        <v>3</v>
      </c>
      <c r="E99" s="67" t="s">
        <v>132</v>
      </c>
      <c r="F99" s="68">
        <v>32</v>
      </c>
      <c r="G99" s="65"/>
      <c r="H99" s="69"/>
      <c r="I99" s="70"/>
      <c r="J99" s="70"/>
      <c r="K99" s="34" t="s">
        <v>65</v>
      </c>
      <c r="L99" s="77">
        <v>99</v>
      </c>
      <c r="M99" s="77"/>
      <c r="N99" s="72"/>
      <c r="O99" s="79" t="s">
        <v>330</v>
      </c>
      <c r="P99" s="81">
        <v>43479.80616898148</v>
      </c>
      <c r="Q99" s="79" t="s">
        <v>369</v>
      </c>
      <c r="R99" s="79"/>
      <c r="S99" s="79"/>
      <c r="T99" s="79"/>
      <c r="U99" s="79"/>
      <c r="V99" s="82" t="s">
        <v>551</v>
      </c>
      <c r="W99" s="81">
        <v>43479.80616898148</v>
      </c>
      <c r="X99" s="82" t="s">
        <v>657</v>
      </c>
      <c r="Y99" s="79"/>
      <c r="Z99" s="79"/>
      <c r="AA99" s="85" t="s">
        <v>785</v>
      </c>
      <c r="AB99" s="79"/>
      <c r="AC99" s="79" t="b">
        <v>0</v>
      </c>
      <c r="AD99" s="79">
        <v>0</v>
      </c>
      <c r="AE99" s="85" t="s">
        <v>835</v>
      </c>
      <c r="AF99" s="79" t="b">
        <v>1</v>
      </c>
      <c r="AG99" s="79" t="s">
        <v>839</v>
      </c>
      <c r="AH99" s="79"/>
      <c r="AI99" s="85" t="s">
        <v>844</v>
      </c>
      <c r="AJ99" s="79" t="b">
        <v>0</v>
      </c>
      <c r="AK99" s="79">
        <v>194</v>
      </c>
      <c r="AL99" s="85" t="s">
        <v>798</v>
      </c>
      <c r="AM99" s="79" t="s">
        <v>849</v>
      </c>
      <c r="AN99" s="79" t="b">
        <v>0</v>
      </c>
      <c r="AO99" s="85" t="s">
        <v>798</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v>1</v>
      </c>
      <c r="BE99" s="49">
        <v>4.166666666666667</v>
      </c>
      <c r="BF99" s="48">
        <v>0</v>
      </c>
      <c r="BG99" s="49">
        <v>0</v>
      </c>
      <c r="BH99" s="48">
        <v>0</v>
      </c>
      <c r="BI99" s="49">
        <v>0</v>
      </c>
      <c r="BJ99" s="48">
        <v>23</v>
      </c>
      <c r="BK99" s="49">
        <v>95.83333333333333</v>
      </c>
      <c r="BL99" s="48">
        <v>24</v>
      </c>
    </row>
    <row r="100" spans="1:64" ht="15">
      <c r="A100" s="64" t="s">
        <v>284</v>
      </c>
      <c r="B100" s="64" t="s">
        <v>293</v>
      </c>
      <c r="C100" s="65" t="s">
        <v>2500</v>
      </c>
      <c r="D100" s="66">
        <v>3</v>
      </c>
      <c r="E100" s="67" t="s">
        <v>132</v>
      </c>
      <c r="F100" s="68">
        <v>32</v>
      </c>
      <c r="G100" s="65"/>
      <c r="H100" s="69"/>
      <c r="I100" s="70"/>
      <c r="J100" s="70"/>
      <c r="K100" s="34" t="s">
        <v>65</v>
      </c>
      <c r="L100" s="77">
        <v>100</v>
      </c>
      <c r="M100" s="77"/>
      <c r="N100" s="72"/>
      <c r="O100" s="79" t="s">
        <v>330</v>
      </c>
      <c r="P100" s="81">
        <v>43479.806284722225</v>
      </c>
      <c r="Q100" s="79" t="s">
        <v>365</v>
      </c>
      <c r="R100" s="79"/>
      <c r="S100" s="79"/>
      <c r="T100" s="79" t="s">
        <v>451</v>
      </c>
      <c r="U100" s="79"/>
      <c r="V100" s="82" t="s">
        <v>551</v>
      </c>
      <c r="W100" s="81">
        <v>43479.806284722225</v>
      </c>
      <c r="X100" s="82" t="s">
        <v>658</v>
      </c>
      <c r="Y100" s="79"/>
      <c r="Z100" s="79"/>
      <c r="AA100" s="85" t="s">
        <v>786</v>
      </c>
      <c r="AB100" s="79"/>
      <c r="AC100" s="79" t="b">
        <v>0</v>
      </c>
      <c r="AD100" s="79">
        <v>0</v>
      </c>
      <c r="AE100" s="85" t="s">
        <v>835</v>
      </c>
      <c r="AF100" s="79" t="b">
        <v>0</v>
      </c>
      <c r="AG100" s="79" t="s">
        <v>839</v>
      </c>
      <c r="AH100" s="79"/>
      <c r="AI100" s="85" t="s">
        <v>835</v>
      </c>
      <c r="AJ100" s="79" t="b">
        <v>0</v>
      </c>
      <c r="AK100" s="79">
        <v>159</v>
      </c>
      <c r="AL100" s="85" t="s">
        <v>795</v>
      </c>
      <c r="AM100" s="79" t="s">
        <v>849</v>
      </c>
      <c r="AN100" s="79" t="b">
        <v>0</v>
      </c>
      <c r="AO100" s="85" t="s">
        <v>795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v>1</v>
      </c>
      <c r="BE100" s="49">
        <v>4.761904761904762</v>
      </c>
      <c r="BF100" s="48">
        <v>0</v>
      </c>
      <c r="BG100" s="49">
        <v>0</v>
      </c>
      <c r="BH100" s="48">
        <v>0</v>
      </c>
      <c r="BI100" s="49">
        <v>0</v>
      </c>
      <c r="BJ100" s="48">
        <v>20</v>
      </c>
      <c r="BK100" s="49">
        <v>95.23809523809524</v>
      </c>
      <c r="BL100" s="48">
        <v>21</v>
      </c>
    </row>
    <row r="101" spans="1:64" ht="15">
      <c r="A101" s="64" t="s">
        <v>285</v>
      </c>
      <c r="B101" s="64" t="s">
        <v>285</v>
      </c>
      <c r="C101" s="65" t="s">
        <v>2500</v>
      </c>
      <c r="D101" s="66">
        <v>3</v>
      </c>
      <c r="E101" s="67" t="s">
        <v>132</v>
      </c>
      <c r="F101" s="68">
        <v>32</v>
      </c>
      <c r="G101" s="65"/>
      <c r="H101" s="69"/>
      <c r="I101" s="70"/>
      <c r="J101" s="70"/>
      <c r="K101" s="34" t="s">
        <v>65</v>
      </c>
      <c r="L101" s="77">
        <v>101</v>
      </c>
      <c r="M101" s="77"/>
      <c r="N101" s="72"/>
      <c r="O101" s="79" t="s">
        <v>176</v>
      </c>
      <c r="P101" s="81">
        <v>43479.71653935185</v>
      </c>
      <c r="Q101" s="79" t="s">
        <v>391</v>
      </c>
      <c r="R101" s="79"/>
      <c r="S101" s="79"/>
      <c r="T101" s="79" t="s">
        <v>451</v>
      </c>
      <c r="U101" s="79"/>
      <c r="V101" s="82" t="s">
        <v>552</v>
      </c>
      <c r="W101" s="81">
        <v>43479.71653935185</v>
      </c>
      <c r="X101" s="82" t="s">
        <v>659</v>
      </c>
      <c r="Y101" s="79"/>
      <c r="Z101" s="79"/>
      <c r="AA101" s="85" t="s">
        <v>787</v>
      </c>
      <c r="AB101" s="79"/>
      <c r="AC101" s="79" t="b">
        <v>0</v>
      </c>
      <c r="AD101" s="79">
        <v>40</v>
      </c>
      <c r="AE101" s="85" t="s">
        <v>835</v>
      </c>
      <c r="AF101" s="79" t="b">
        <v>0</v>
      </c>
      <c r="AG101" s="79" t="s">
        <v>839</v>
      </c>
      <c r="AH101" s="79"/>
      <c r="AI101" s="85" t="s">
        <v>835</v>
      </c>
      <c r="AJ101" s="79" t="b">
        <v>0</v>
      </c>
      <c r="AK101" s="79">
        <v>8</v>
      </c>
      <c r="AL101" s="85" t="s">
        <v>835</v>
      </c>
      <c r="AM101" s="79" t="s">
        <v>849</v>
      </c>
      <c r="AN101" s="79" t="b">
        <v>0</v>
      </c>
      <c r="AO101" s="85" t="s">
        <v>787</v>
      </c>
      <c r="AP101" s="79" t="s">
        <v>859</v>
      </c>
      <c r="AQ101" s="79">
        <v>0</v>
      </c>
      <c r="AR101" s="79">
        <v>0</v>
      </c>
      <c r="AS101" s="79" t="s">
        <v>861</v>
      </c>
      <c r="AT101" s="79" t="s">
        <v>864</v>
      </c>
      <c r="AU101" s="79" t="s">
        <v>865</v>
      </c>
      <c r="AV101" s="79" t="s">
        <v>867</v>
      </c>
      <c r="AW101" s="79" t="s">
        <v>871</v>
      </c>
      <c r="AX101" s="79" t="s">
        <v>875</v>
      </c>
      <c r="AY101" s="79" t="s">
        <v>878</v>
      </c>
      <c r="AZ101" s="82" t="s">
        <v>880</v>
      </c>
      <c r="BA101">
        <v>1</v>
      </c>
      <c r="BB101" s="78" t="str">
        <f>REPLACE(INDEX(GroupVertices[Group],MATCH(Edges[[#This Row],[Vertex 1]],GroupVertices[Vertex],0)),1,1,"")</f>
        <v>19</v>
      </c>
      <c r="BC101" s="78" t="str">
        <f>REPLACE(INDEX(GroupVertices[Group],MATCH(Edges[[#This Row],[Vertex 2]],GroupVertices[Vertex],0)),1,1,"")</f>
        <v>19</v>
      </c>
      <c r="BD101" s="48">
        <v>0</v>
      </c>
      <c r="BE101" s="49">
        <v>0</v>
      </c>
      <c r="BF101" s="48">
        <v>0</v>
      </c>
      <c r="BG101" s="49">
        <v>0</v>
      </c>
      <c r="BH101" s="48">
        <v>0</v>
      </c>
      <c r="BI101" s="49">
        <v>0</v>
      </c>
      <c r="BJ101" s="48">
        <v>9</v>
      </c>
      <c r="BK101" s="49">
        <v>100</v>
      </c>
      <c r="BL101" s="48">
        <v>9</v>
      </c>
    </row>
    <row r="102" spans="1:64" ht="15">
      <c r="A102" s="64" t="s">
        <v>286</v>
      </c>
      <c r="B102" s="64" t="s">
        <v>285</v>
      </c>
      <c r="C102" s="65" t="s">
        <v>2500</v>
      </c>
      <c r="D102" s="66">
        <v>3</v>
      </c>
      <c r="E102" s="67" t="s">
        <v>132</v>
      </c>
      <c r="F102" s="68">
        <v>32</v>
      </c>
      <c r="G102" s="65"/>
      <c r="H102" s="69"/>
      <c r="I102" s="70"/>
      <c r="J102" s="70"/>
      <c r="K102" s="34" t="s">
        <v>65</v>
      </c>
      <c r="L102" s="77">
        <v>102</v>
      </c>
      <c r="M102" s="77"/>
      <c r="N102" s="72"/>
      <c r="O102" s="79" t="s">
        <v>330</v>
      </c>
      <c r="P102" s="81">
        <v>43479.806296296294</v>
      </c>
      <c r="Q102" s="79" t="s">
        <v>392</v>
      </c>
      <c r="R102" s="79"/>
      <c r="S102" s="79"/>
      <c r="T102" s="79" t="s">
        <v>451</v>
      </c>
      <c r="U102" s="79"/>
      <c r="V102" s="82" t="s">
        <v>553</v>
      </c>
      <c r="W102" s="81">
        <v>43479.806296296294</v>
      </c>
      <c r="X102" s="82" t="s">
        <v>660</v>
      </c>
      <c r="Y102" s="79"/>
      <c r="Z102" s="79"/>
      <c r="AA102" s="85" t="s">
        <v>788</v>
      </c>
      <c r="AB102" s="79"/>
      <c r="AC102" s="79" t="b">
        <v>0</v>
      </c>
      <c r="AD102" s="79">
        <v>0</v>
      </c>
      <c r="AE102" s="85" t="s">
        <v>835</v>
      </c>
      <c r="AF102" s="79" t="b">
        <v>0</v>
      </c>
      <c r="AG102" s="79" t="s">
        <v>839</v>
      </c>
      <c r="AH102" s="79"/>
      <c r="AI102" s="85" t="s">
        <v>835</v>
      </c>
      <c r="AJ102" s="79" t="b">
        <v>0</v>
      </c>
      <c r="AK102" s="79">
        <v>8</v>
      </c>
      <c r="AL102" s="85" t="s">
        <v>787</v>
      </c>
      <c r="AM102" s="79" t="s">
        <v>849</v>
      </c>
      <c r="AN102" s="79" t="b">
        <v>0</v>
      </c>
      <c r="AO102" s="85" t="s">
        <v>787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19</v>
      </c>
      <c r="BC102" s="78" t="str">
        <f>REPLACE(INDEX(GroupVertices[Group],MATCH(Edges[[#This Row],[Vertex 2]],GroupVertices[Vertex],0)),1,1,"")</f>
        <v>19</v>
      </c>
      <c r="BD102" s="48">
        <v>0</v>
      </c>
      <c r="BE102" s="49">
        <v>0</v>
      </c>
      <c r="BF102" s="48">
        <v>0</v>
      </c>
      <c r="BG102" s="49">
        <v>0</v>
      </c>
      <c r="BH102" s="48">
        <v>0</v>
      </c>
      <c r="BI102" s="49">
        <v>0</v>
      </c>
      <c r="BJ102" s="48">
        <v>11</v>
      </c>
      <c r="BK102" s="49">
        <v>100</v>
      </c>
      <c r="BL102" s="48">
        <v>11</v>
      </c>
    </row>
    <row r="103" spans="1:64" ht="15">
      <c r="A103" s="64" t="s">
        <v>287</v>
      </c>
      <c r="B103" s="64" t="s">
        <v>287</v>
      </c>
      <c r="C103" s="65" t="s">
        <v>2500</v>
      </c>
      <c r="D103" s="66">
        <v>3</v>
      </c>
      <c r="E103" s="67" t="s">
        <v>132</v>
      </c>
      <c r="F103" s="68">
        <v>32</v>
      </c>
      <c r="G103" s="65"/>
      <c r="H103" s="69"/>
      <c r="I103" s="70"/>
      <c r="J103" s="70"/>
      <c r="K103" s="34" t="s">
        <v>65</v>
      </c>
      <c r="L103" s="77">
        <v>103</v>
      </c>
      <c r="M103" s="77"/>
      <c r="N103" s="72"/>
      <c r="O103" s="79" t="s">
        <v>176</v>
      </c>
      <c r="P103" s="81">
        <v>43479.80113425926</v>
      </c>
      <c r="Q103" s="79" t="s">
        <v>393</v>
      </c>
      <c r="R103" s="79"/>
      <c r="S103" s="79"/>
      <c r="T103" s="79" t="s">
        <v>456</v>
      </c>
      <c r="U103" s="82" t="s">
        <v>477</v>
      </c>
      <c r="V103" s="82" t="s">
        <v>477</v>
      </c>
      <c r="W103" s="81">
        <v>43479.80113425926</v>
      </c>
      <c r="X103" s="82" t="s">
        <v>661</v>
      </c>
      <c r="Y103" s="79"/>
      <c r="Z103" s="79"/>
      <c r="AA103" s="85" t="s">
        <v>789</v>
      </c>
      <c r="AB103" s="79"/>
      <c r="AC103" s="79" t="b">
        <v>0</v>
      </c>
      <c r="AD103" s="79">
        <v>7</v>
      </c>
      <c r="AE103" s="85" t="s">
        <v>835</v>
      </c>
      <c r="AF103" s="79" t="b">
        <v>0</v>
      </c>
      <c r="AG103" s="79" t="s">
        <v>839</v>
      </c>
      <c r="AH103" s="79"/>
      <c r="AI103" s="85" t="s">
        <v>835</v>
      </c>
      <c r="AJ103" s="79" t="b">
        <v>0</v>
      </c>
      <c r="AK103" s="79">
        <v>4</v>
      </c>
      <c r="AL103" s="85" t="s">
        <v>835</v>
      </c>
      <c r="AM103" s="79" t="s">
        <v>849</v>
      </c>
      <c r="AN103" s="79" t="b">
        <v>0</v>
      </c>
      <c r="AO103" s="85" t="s">
        <v>789</v>
      </c>
      <c r="AP103" s="79" t="s">
        <v>859</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9</v>
      </c>
      <c r="BD103" s="48">
        <v>0</v>
      </c>
      <c r="BE103" s="49">
        <v>0</v>
      </c>
      <c r="BF103" s="48">
        <v>0</v>
      </c>
      <c r="BG103" s="49">
        <v>0</v>
      </c>
      <c r="BH103" s="48">
        <v>0</v>
      </c>
      <c r="BI103" s="49">
        <v>0</v>
      </c>
      <c r="BJ103" s="48">
        <v>13</v>
      </c>
      <c r="BK103" s="49">
        <v>100</v>
      </c>
      <c r="BL103" s="48">
        <v>13</v>
      </c>
    </row>
    <row r="104" spans="1:64" ht="15">
      <c r="A104" s="64" t="s">
        <v>288</v>
      </c>
      <c r="B104" s="64" t="s">
        <v>287</v>
      </c>
      <c r="C104" s="65" t="s">
        <v>2500</v>
      </c>
      <c r="D104" s="66">
        <v>3</v>
      </c>
      <c r="E104" s="67" t="s">
        <v>132</v>
      </c>
      <c r="F104" s="68">
        <v>32</v>
      </c>
      <c r="G104" s="65"/>
      <c r="H104" s="69"/>
      <c r="I104" s="70"/>
      <c r="J104" s="70"/>
      <c r="K104" s="34" t="s">
        <v>65</v>
      </c>
      <c r="L104" s="77">
        <v>104</v>
      </c>
      <c r="M104" s="77"/>
      <c r="N104" s="72"/>
      <c r="O104" s="79" t="s">
        <v>330</v>
      </c>
      <c r="P104" s="81">
        <v>43479.806296296294</v>
      </c>
      <c r="Q104" s="79" t="s">
        <v>351</v>
      </c>
      <c r="R104" s="79"/>
      <c r="S104" s="79"/>
      <c r="T104" s="79" t="s">
        <v>456</v>
      </c>
      <c r="U104" s="82" t="s">
        <v>477</v>
      </c>
      <c r="V104" s="82" t="s">
        <v>477</v>
      </c>
      <c r="W104" s="81">
        <v>43479.806296296294</v>
      </c>
      <c r="X104" s="82" t="s">
        <v>662</v>
      </c>
      <c r="Y104" s="79"/>
      <c r="Z104" s="79"/>
      <c r="AA104" s="85" t="s">
        <v>790</v>
      </c>
      <c r="AB104" s="79"/>
      <c r="AC104" s="79" t="b">
        <v>0</v>
      </c>
      <c r="AD104" s="79">
        <v>0</v>
      </c>
      <c r="AE104" s="85" t="s">
        <v>835</v>
      </c>
      <c r="AF104" s="79" t="b">
        <v>0</v>
      </c>
      <c r="AG104" s="79" t="s">
        <v>839</v>
      </c>
      <c r="AH104" s="79"/>
      <c r="AI104" s="85" t="s">
        <v>835</v>
      </c>
      <c r="AJ104" s="79" t="b">
        <v>0</v>
      </c>
      <c r="AK104" s="79">
        <v>4</v>
      </c>
      <c r="AL104" s="85" t="s">
        <v>789</v>
      </c>
      <c r="AM104" s="79" t="s">
        <v>849</v>
      </c>
      <c r="AN104" s="79" t="b">
        <v>0</v>
      </c>
      <c r="AO104" s="85" t="s">
        <v>789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9</v>
      </c>
      <c r="BD104" s="48">
        <v>0</v>
      </c>
      <c r="BE104" s="49">
        <v>0</v>
      </c>
      <c r="BF104" s="48">
        <v>0</v>
      </c>
      <c r="BG104" s="49">
        <v>0</v>
      </c>
      <c r="BH104" s="48">
        <v>0</v>
      </c>
      <c r="BI104" s="49">
        <v>0</v>
      </c>
      <c r="BJ104" s="48">
        <v>15</v>
      </c>
      <c r="BK104" s="49">
        <v>100</v>
      </c>
      <c r="BL104" s="48">
        <v>15</v>
      </c>
    </row>
    <row r="105" spans="1:64" ht="15">
      <c r="A105" s="64" t="s">
        <v>289</v>
      </c>
      <c r="B105" s="64" t="s">
        <v>324</v>
      </c>
      <c r="C105" s="65" t="s">
        <v>2500</v>
      </c>
      <c r="D105" s="66">
        <v>3</v>
      </c>
      <c r="E105" s="67" t="s">
        <v>132</v>
      </c>
      <c r="F105" s="68">
        <v>32</v>
      </c>
      <c r="G105" s="65"/>
      <c r="H105" s="69"/>
      <c r="I105" s="70"/>
      <c r="J105" s="70"/>
      <c r="K105" s="34" t="s">
        <v>65</v>
      </c>
      <c r="L105" s="77">
        <v>105</v>
      </c>
      <c r="M105" s="77"/>
      <c r="N105" s="72"/>
      <c r="O105" s="79" t="s">
        <v>330</v>
      </c>
      <c r="P105" s="81">
        <v>43479.66311342592</v>
      </c>
      <c r="Q105" s="79" t="s">
        <v>394</v>
      </c>
      <c r="R105" s="79"/>
      <c r="S105" s="79"/>
      <c r="T105" s="79" t="s">
        <v>465</v>
      </c>
      <c r="U105" s="82" t="s">
        <v>485</v>
      </c>
      <c r="V105" s="82" t="s">
        <v>485</v>
      </c>
      <c r="W105" s="81">
        <v>43479.66311342592</v>
      </c>
      <c r="X105" s="82" t="s">
        <v>663</v>
      </c>
      <c r="Y105" s="79"/>
      <c r="Z105" s="79"/>
      <c r="AA105" s="85" t="s">
        <v>791</v>
      </c>
      <c r="AB105" s="79"/>
      <c r="AC105" s="79" t="b">
        <v>0</v>
      </c>
      <c r="AD105" s="79">
        <v>5</v>
      </c>
      <c r="AE105" s="85" t="s">
        <v>835</v>
      </c>
      <c r="AF105" s="79" t="b">
        <v>0</v>
      </c>
      <c r="AG105" s="79" t="s">
        <v>839</v>
      </c>
      <c r="AH105" s="79"/>
      <c r="AI105" s="85" t="s">
        <v>835</v>
      </c>
      <c r="AJ105" s="79" t="b">
        <v>0</v>
      </c>
      <c r="AK105" s="79">
        <v>4</v>
      </c>
      <c r="AL105" s="85" t="s">
        <v>835</v>
      </c>
      <c r="AM105" s="79" t="s">
        <v>849</v>
      </c>
      <c r="AN105" s="79" t="b">
        <v>0</v>
      </c>
      <c r="AO105" s="85" t="s">
        <v>791</v>
      </c>
      <c r="AP105" s="79" t="s">
        <v>859</v>
      </c>
      <c r="AQ105" s="79">
        <v>0</v>
      </c>
      <c r="AR105" s="79">
        <v>0</v>
      </c>
      <c r="AS105" s="79" t="s">
        <v>862</v>
      </c>
      <c r="AT105" s="79" t="s">
        <v>864</v>
      </c>
      <c r="AU105" s="79" t="s">
        <v>865</v>
      </c>
      <c r="AV105" s="79" t="s">
        <v>868</v>
      </c>
      <c r="AW105" s="79" t="s">
        <v>872</v>
      </c>
      <c r="AX105" s="79" t="s">
        <v>876</v>
      </c>
      <c r="AY105" s="79" t="s">
        <v>878</v>
      </c>
      <c r="AZ105" s="82" t="s">
        <v>881</v>
      </c>
      <c r="BA105">
        <v>1</v>
      </c>
      <c r="BB105" s="78" t="str">
        <f>REPLACE(INDEX(GroupVertices[Group],MATCH(Edges[[#This Row],[Vertex 1]],GroupVertices[Vertex],0)),1,1,"")</f>
        <v>1</v>
      </c>
      <c r="BC105" s="78" t="str">
        <f>REPLACE(INDEX(GroupVertices[Group],MATCH(Edges[[#This Row],[Vertex 2]],GroupVertices[Vertex],0)),1,1,"")</f>
        <v>1</v>
      </c>
      <c r="BD105" s="48">
        <v>2</v>
      </c>
      <c r="BE105" s="49">
        <v>4.545454545454546</v>
      </c>
      <c r="BF105" s="48">
        <v>2</v>
      </c>
      <c r="BG105" s="49">
        <v>4.545454545454546</v>
      </c>
      <c r="BH105" s="48">
        <v>0</v>
      </c>
      <c r="BI105" s="49">
        <v>0</v>
      </c>
      <c r="BJ105" s="48">
        <v>40</v>
      </c>
      <c r="BK105" s="49">
        <v>90.9090909090909</v>
      </c>
      <c r="BL105" s="48">
        <v>44</v>
      </c>
    </row>
    <row r="106" spans="1:64" ht="15">
      <c r="A106" s="64" t="s">
        <v>290</v>
      </c>
      <c r="B106" s="64" t="s">
        <v>324</v>
      </c>
      <c r="C106" s="65" t="s">
        <v>2500</v>
      </c>
      <c r="D106" s="66">
        <v>3</v>
      </c>
      <c r="E106" s="67" t="s">
        <v>132</v>
      </c>
      <c r="F106" s="68">
        <v>32</v>
      </c>
      <c r="G106" s="65"/>
      <c r="H106" s="69"/>
      <c r="I106" s="70"/>
      <c r="J106" s="70"/>
      <c r="K106" s="34" t="s">
        <v>65</v>
      </c>
      <c r="L106" s="77">
        <v>106</v>
      </c>
      <c r="M106" s="77"/>
      <c r="N106" s="72"/>
      <c r="O106" s="79" t="s">
        <v>330</v>
      </c>
      <c r="P106" s="81">
        <v>43479.806296296294</v>
      </c>
      <c r="Q106" s="79" t="s">
        <v>395</v>
      </c>
      <c r="R106" s="79"/>
      <c r="S106" s="79"/>
      <c r="T106" s="79" t="s">
        <v>466</v>
      </c>
      <c r="U106" s="79"/>
      <c r="V106" s="82" t="s">
        <v>554</v>
      </c>
      <c r="W106" s="81">
        <v>43479.806296296294</v>
      </c>
      <c r="X106" s="82" t="s">
        <v>664</v>
      </c>
      <c r="Y106" s="79"/>
      <c r="Z106" s="79"/>
      <c r="AA106" s="85" t="s">
        <v>792</v>
      </c>
      <c r="AB106" s="79"/>
      <c r="AC106" s="79" t="b">
        <v>0</v>
      </c>
      <c r="AD106" s="79">
        <v>0</v>
      </c>
      <c r="AE106" s="85" t="s">
        <v>835</v>
      </c>
      <c r="AF106" s="79" t="b">
        <v>0</v>
      </c>
      <c r="AG106" s="79" t="s">
        <v>839</v>
      </c>
      <c r="AH106" s="79"/>
      <c r="AI106" s="85" t="s">
        <v>835</v>
      </c>
      <c r="AJ106" s="79" t="b">
        <v>0</v>
      </c>
      <c r="AK106" s="79">
        <v>4</v>
      </c>
      <c r="AL106" s="85" t="s">
        <v>791</v>
      </c>
      <c r="AM106" s="79" t="s">
        <v>849</v>
      </c>
      <c r="AN106" s="79" t="b">
        <v>0</v>
      </c>
      <c r="AO106" s="85" t="s">
        <v>791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290</v>
      </c>
      <c r="B107" s="64" t="s">
        <v>289</v>
      </c>
      <c r="C107" s="65" t="s">
        <v>2500</v>
      </c>
      <c r="D107" s="66">
        <v>3</v>
      </c>
      <c r="E107" s="67" t="s">
        <v>132</v>
      </c>
      <c r="F107" s="68">
        <v>32</v>
      </c>
      <c r="G107" s="65"/>
      <c r="H107" s="69"/>
      <c r="I107" s="70"/>
      <c r="J107" s="70"/>
      <c r="K107" s="34" t="s">
        <v>65</v>
      </c>
      <c r="L107" s="77">
        <v>107</v>
      </c>
      <c r="M107" s="77"/>
      <c r="N107" s="72"/>
      <c r="O107" s="79" t="s">
        <v>330</v>
      </c>
      <c r="P107" s="81">
        <v>43479.806296296294</v>
      </c>
      <c r="Q107" s="79" t="s">
        <v>395</v>
      </c>
      <c r="R107" s="79"/>
      <c r="S107" s="79"/>
      <c r="T107" s="79" t="s">
        <v>466</v>
      </c>
      <c r="U107" s="79"/>
      <c r="V107" s="82" t="s">
        <v>554</v>
      </c>
      <c r="W107" s="81">
        <v>43479.806296296294</v>
      </c>
      <c r="X107" s="82" t="s">
        <v>664</v>
      </c>
      <c r="Y107" s="79"/>
      <c r="Z107" s="79"/>
      <c r="AA107" s="85" t="s">
        <v>792</v>
      </c>
      <c r="AB107" s="79"/>
      <c r="AC107" s="79" t="b">
        <v>0</v>
      </c>
      <c r="AD107" s="79">
        <v>0</v>
      </c>
      <c r="AE107" s="85" t="s">
        <v>835</v>
      </c>
      <c r="AF107" s="79" t="b">
        <v>0</v>
      </c>
      <c r="AG107" s="79" t="s">
        <v>839</v>
      </c>
      <c r="AH107" s="79"/>
      <c r="AI107" s="85" t="s">
        <v>835</v>
      </c>
      <c r="AJ107" s="79" t="b">
        <v>0</v>
      </c>
      <c r="AK107" s="79">
        <v>4</v>
      </c>
      <c r="AL107" s="85" t="s">
        <v>791</v>
      </c>
      <c r="AM107" s="79" t="s">
        <v>849</v>
      </c>
      <c r="AN107" s="79" t="b">
        <v>0</v>
      </c>
      <c r="AO107" s="85" t="s">
        <v>791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v>
      </c>
      <c r="BF107" s="48">
        <v>1</v>
      </c>
      <c r="BG107" s="49">
        <v>4</v>
      </c>
      <c r="BH107" s="48">
        <v>0</v>
      </c>
      <c r="BI107" s="49">
        <v>0</v>
      </c>
      <c r="BJ107" s="48">
        <v>23</v>
      </c>
      <c r="BK107" s="49">
        <v>92</v>
      </c>
      <c r="BL107" s="48">
        <v>25</v>
      </c>
    </row>
    <row r="108" spans="1:64" ht="15">
      <c r="A108" s="64" t="s">
        <v>291</v>
      </c>
      <c r="B108" s="64" t="s">
        <v>291</v>
      </c>
      <c r="C108" s="65" t="s">
        <v>2500</v>
      </c>
      <c r="D108" s="66">
        <v>3</v>
      </c>
      <c r="E108" s="67" t="s">
        <v>132</v>
      </c>
      <c r="F108" s="68">
        <v>32</v>
      </c>
      <c r="G108" s="65"/>
      <c r="H108" s="69"/>
      <c r="I108" s="70"/>
      <c r="J108" s="70"/>
      <c r="K108" s="34" t="s">
        <v>65</v>
      </c>
      <c r="L108" s="77">
        <v>108</v>
      </c>
      <c r="M108" s="77"/>
      <c r="N108" s="72"/>
      <c r="O108" s="79" t="s">
        <v>176</v>
      </c>
      <c r="P108" s="81">
        <v>43479.65466435185</v>
      </c>
      <c r="Q108" s="79" t="s">
        <v>396</v>
      </c>
      <c r="R108" s="79"/>
      <c r="S108" s="79"/>
      <c r="T108" s="79" t="s">
        <v>451</v>
      </c>
      <c r="U108" s="82" t="s">
        <v>486</v>
      </c>
      <c r="V108" s="82" t="s">
        <v>486</v>
      </c>
      <c r="W108" s="81">
        <v>43479.65466435185</v>
      </c>
      <c r="X108" s="82" t="s">
        <v>665</v>
      </c>
      <c r="Y108" s="79"/>
      <c r="Z108" s="79"/>
      <c r="AA108" s="85" t="s">
        <v>793</v>
      </c>
      <c r="AB108" s="79"/>
      <c r="AC108" s="79" t="b">
        <v>0</v>
      </c>
      <c r="AD108" s="79">
        <v>224</v>
      </c>
      <c r="AE108" s="85" t="s">
        <v>835</v>
      </c>
      <c r="AF108" s="79" t="b">
        <v>0</v>
      </c>
      <c r="AG108" s="79" t="s">
        <v>839</v>
      </c>
      <c r="AH108" s="79"/>
      <c r="AI108" s="85" t="s">
        <v>835</v>
      </c>
      <c r="AJ108" s="79" t="b">
        <v>0</v>
      </c>
      <c r="AK108" s="79">
        <v>78</v>
      </c>
      <c r="AL108" s="85" t="s">
        <v>835</v>
      </c>
      <c r="AM108" s="79" t="s">
        <v>849</v>
      </c>
      <c r="AN108" s="79" t="b">
        <v>0</v>
      </c>
      <c r="AO108" s="85" t="s">
        <v>793</v>
      </c>
      <c r="AP108" s="79" t="s">
        <v>859</v>
      </c>
      <c r="AQ108" s="79">
        <v>0</v>
      </c>
      <c r="AR108" s="79">
        <v>0</v>
      </c>
      <c r="AS108" s="79"/>
      <c r="AT108" s="79"/>
      <c r="AU108" s="79"/>
      <c r="AV108" s="79"/>
      <c r="AW108" s="79"/>
      <c r="AX108" s="79"/>
      <c r="AY108" s="79"/>
      <c r="AZ108" s="79"/>
      <c r="BA108">
        <v>1</v>
      </c>
      <c r="BB108" s="78" t="str">
        <f>REPLACE(INDEX(GroupVertices[Group],MATCH(Edges[[#This Row],[Vertex 1]],GroupVertices[Vertex],0)),1,1,"")</f>
        <v>18</v>
      </c>
      <c r="BC108" s="78" t="str">
        <f>REPLACE(INDEX(GroupVertices[Group],MATCH(Edges[[#This Row],[Vertex 2]],GroupVertices[Vertex],0)),1,1,"")</f>
        <v>18</v>
      </c>
      <c r="BD108" s="48">
        <v>2</v>
      </c>
      <c r="BE108" s="49">
        <v>14.285714285714286</v>
      </c>
      <c r="BF108" s="48">
        <v>1</v>
      </c>
      <c r="BG108" s="49">
        <v>7.142857142857143</v>
      </c>
      <c r="BH108" s="48">
        <v>0</v>
      </c>
      <c r="BI108" s="49">
        <v>0</v>
      </c>
      <c r="BJ108" s="48">
        <v>11</v>
      </c>
      <c r="BK108" s="49">
        <v>78.57142857142857</v>
      </c>
      <c r="BL108" s="48">
        <v>14</v>
      </c>
    </row>
    <row r="109" spans="1:64" ht="15">
      <c r="A109" s="64" t="s">
        <v>292</v>
      </c>
      <c r="B109" s="64" t="s">
        <v>291</v>
      </c>
      <c r="C109" s="65" t="s">
        <v>2500</v>
      </c>
      <c r="D109" s="66">
        <v>3</v>
      </c>
      <c r="E109" s="67" t="s">
        <v>132</v>
      </c>
      <c r="F109" s="68">
        <v>32</v>
      </c>
      <c r="G109" s="65"/>
      <c r="H109" s="69"/>
      <c r="I109" s="70"/>
      <c r="J109" s="70"/>
      <c r="K109" s="34" t="s">
        <v>65</v>
      </c>
      <c r="L109" s="77">
        <v>109</v>
      </c>
      <c r="M109" s="77"/>
      <c r="N109" s="72"/>
      <c r="O109" s="79" t="s">
        <v>330</v>
      </c>
      <c r="P109" s="81">
        <v>43479.80630787037</v>
      </c>
      <c r="Q109" s="79" t="s">
        <v>397</v>
      </c>
      <c r="R109" s="79"/>
      <c r="S109" s="79"/>
      <c r="T109" s="79" t="s">
        <v>451</v>
      </c>
      <c r="U109" s="79"/>
      <c r="V109" s="82" t="s">
        <v>555</v>
      </c>
      <c r="W109" s="81">
        <v>43479.80630787037</v>
      </c>
      <c r="X109" s="82" t="s">
        <v>666</v>
      </c>
      <c r="Y109" s="79"/>
      <c r="Z109" s="79"/>
      <c r="AA109" s="85" t="s">
        <v>794</v>
      </c>
      <c r="AB109" s="79"/>
      <c r="AC109" s="79" t="b">
        <v>0</v>
      </c>
      <c r="AD109" s="79">
        <v>0</v>
      </c>
      <c r="AE109" s="85" t="s">
        <v>835</v>
      </c>
      <c r="AF109" s="79" t="b">
        <v>0</v>
      </c>
      <c r="AG109" s="79" t="s">
        <v>839</v>
      </c>
      <c r="AH109" s="79"/>
      <c r="AI109" s="85" t="s">
        <v>835</v>
      </c>
      <c r="AJ109" s="79" t="b">
        <v>0</v>
      </c>
      <c r="AK109" s="79">
        <v>78</v>
      </c>
      <c r="AL109" s="85" t="s">
        <v>793</v>
      </c>
      <c r="AM109" s="79" t="s">
        <v>850</v>
      </c>
      <c r="AN109" s="79" t="b">
        <v>0</v>
      </c>
      <c r="AO109" s="85" t="s">
        <v>793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18</v>
      </c>
      <c r="BC109" s="78" t="str">
        <f>REPLACE(INDEX(GroupVertices[Group],MATCH(Edges[[#This Row],[Vertex 2]],GroupVertices[Vertex],0)),1,1,"")</f>
        <v>18</v>
      </c>
      <c r="BD109" s="48">
        <v>2</v>
      </c>
      <c r="BE109" s="49">
        <v>12.5</v>
      </c>
      <c r="BF109" s="48">
        <v>1</v>
      </c>
      <c r="BG109" s="49">
        <v>6.25</v>
      </c>
      <c r="BH109" s="48">
        <v>0</v>
      </c>
      <c r="BI109" s="49">
        <v>0</v>
      </c>
      <c r="BJ109" s="48">
        <v>13</v>
      </c>
      <c r="BK109" s="49">
        <v>81.25</v>
      </c>
      <c r="BL109" s="48">
        <v>16</v>
      </c>
    </row>
    <row r="110" spans="1:64" ht="15">
      <c r="A110" s="64" t="s">
        <v>293</v>
      </c>
      <c r="B110" s="64" t="s">
        <v>293</v>
      </c>
      <c r="C110" s="65" t="s">
        <v>2500</v>
      </c>
      <c r="D110" s="66">
        <v>3</v>
      </c>
      <c r="E110" s="67" t="s">
        <v>132</v>
      </c>
      <c r="F110" s="68">
        <v>32</v>
      </c>
      <c r="G110" s="65"/>
      <c r="H110" s="69"/>
      <c r="I110" s="70"/>
      <c r="J110" s="70"/>
      <c r="K110" s="34" t="s">
        <v>65</v>
      </c>
      <c r="L110" s="77">
        <v>110</v>
      </c>
      <c r="M110" s="77"/>
      <c r="N110" s="72"/>
      <c r="O110" s="79" t="s">
        <v>176</v>
      </c>
      <c r="P110" s="81">
        <v>43479.685115740744</v>
      </c>
      <c r="Q110" s="79" t="s">
        <v>398</v>
      </c>
      <c r="R110" s="79"/>
      <c r="S110" s="79"/>
      <c r="T110" s="79" t="s">
        <v>451</v>
      </c>
      <c r="U110" s="79"/>
      <c r="V110" s="82" t="s">
        <v>556</v>
      </c>
      <c r="W110" s="81">
        <v>43479.685115740744</v>
      </c>
      <c r="X110" s="82" t="s">
        <v>667</v>
      </c>
      <c r="Y110" s="79"/>
      <c r="Z110" s="79"/>
      <c r="AA110" s="85" t="s">
        <v>795</v>
      </c>
      <c r="AB110" s="79"/>
      <c r="AC110" s="79" t="b">
        <v>0</v>
      </c>
      <c r="AD110" s="79">
        <v>325</v>
      </c>
      <c r="AE110" s="85" t="s">
        <v>835</v>
      </c>
      <c r="AF110" s="79" t="b">
        <v>0</v>
      </c>
      <c r="AG110" s="79" t="s">
        <v>839</v>
      </c>
      <c r="AH110" s="79"/>
      <c r="AI110" s="85" t="s">
        <v>835</v>
      </c>
      <c r="AJ110" s="79" t="b">
        <v>0</v>
      </c>
      <c r="AK110" s="79">
        <v>159</v>
      </c>
      <c r="AL110" s="85" t="s">
        <v>835</v>
      </c>
      <c r="AM110" s="79" t="s">
        <v>849</v>
      </c>
      <c r="AN110" s="79" t="b">
        <v>0</v>
      </c>
      <c r="AO110" s="85" t="s">
        <v>795</v>
      </c>
      <c r="AP110" s="79" t="s">
        <v>859</v>
      </c>
      <c r="AQ110" s="79">
        <v>0</v>
      </c>
      <c r="AR110" s="79">
        <v>0</v>
      </c>
      <c r="AS110" s="79" t="s">
        <v>863</v>
      </c>
      <c r="AT110" s="79" t="s">
        <v>864</v>
      </c>
      <c r="AU110" s="79" t="s">
        <v>865</v>
      </c>
      <c r="AV110" s="79" t="s">
        <v>869</v>
      </c>
      <c r="AW110" s="79" t="s">
        <v>873</v>
      </c>
      <c r="AX110" s="79" t="s">
        <v>877</v>
      </c>
      <c r="AY110" s="79" t="s">
        <v>878</v>
      </c>
      <c r="AZ110" s="82" t="s">
        <v>882</v>
      </c>
      <c r="BA110">
        <v>1</v>
      </c>
      <c r="BB110" s="78" t="str">
        <f>REPLACE(INDEX(GroupVertices[Group],MATCH(Edges[[#This Row],[Vertex 1]],GroupVertices[Vertex],0)),1,1,"")</f>
        <v>6</v>
      </c>
      <c r="BC110" s="78" t="str">
        <f>REPLACE(INDEX(GroupVertices[Group],MATCH(Edges[[#This Row],[Vertex 2]],GroupVertices[Vertex],0)),1,1,"")</f>
        <v>6</v>
      </c>
      <c r="BD110" s="48">
        <v>1</v>
      </c>
      <c r="BE110" s="49">
        <v>5.2631578947368425</v>
      </c>
      <c r="BF110" s="48">
        <v>0</v>
      </c>
      <c r="BG110" s="49">
        <v>0</v>
      </c>
      <c r="BH110" s="48">
        <v>0</v>
      </c>
      <c r="BI110" s="49">
        <v>0</v>
      </c>
      <c r="BJ110" s="48">
        <v>18</v>
      </c>
      <c r="BK110" s="49">
        <v>94.73684210526316</v>
      </c>
      <c r="BL110" s="48">
        <v>19</v>
      </c>
    </row>
    <row r="111" spans="1:64" ht="15">
      <c r="A111" s="64" t="s">
        <v>294</v>
      </c>
      <c r="B111" s="64" t="s">
        <v>293</v>
      </c>
      <c r="C111" s="65" t="s">
        <v>2500</v>
      </c>
      <c r="D111" s="66">
        <v>3</v>
      </c>
      <c r="E111" s="67" t="s">
        <v>132</v>
      </c>
      <c r="F111" s="68">
        <v>32</v>
      </c>
      <c r="G111" s="65"/>
      <c r="H111" s="69"/>
      <c r="I111" s="70"/>
      <c r="J111" s="70"/>
      <c r="K111" s="34" t="s">
        <v>65</v>
      </c>
      <c r="L111" s="77">
        <v>111</v>
      </c>
      <c r="M111" s="77"/>
      <c r="N111" s="72"/>
      <c r="O111" s="79" t="s">
        <v>330</v>
      </c>
      <c r="P111" s="81">
        <v>43479.806342592594</v>
      </c>
      <c r="Q111" s="79" t="s">
        <v>365</v>
      </c>
      <c r="R111" s="79"/>
      <c r="S111" s="79"/>
      <c r="T111" s="79" t="s">
        <v>451</v>
      </c>
      <c r="U111" s="79"/>
      <c r="V111" s="82" t="s">
        <v>557</v>
      </c>
      <c r="W111" s="81">
        <v>43479.806342592594</v>
      </c>
      <c r="X111" s="82" t="s">
        <v>668</v>
      </c>
      <c r="Y111" s="79"/>
      <c r="Z111" s="79"/>
      <c r="AA111" s="85" t="s">
        <v>796</v>
      </c>
      <c r="AB111" s="79"/>
      <c r="AC111" s="79" t="b">
        <v>0</v>
      </c>
      <c r="AD111" s="79">
        <v>0</v>
      </c>
      <c r="AE111" s="85" t="s">
        <v>835</v>
      </c>
      <c r="AF111" s="79" t="b">
        <v>0</v>
      </c>
      <c r="AG111" s="79" t="s">
        <v>839</v>
      </c>
      <c r="AH111" s="79"/>
      <c r="AI111" s="85" t="s">
        <v>835</v>
      </c>
      <c r="AJ111" s="79" t="b">
        <v>0</v>
      </c>
      <c r="AK111" s="79">
        <v>159</v>
      </c>
      <c r="AL111" s="85" t="s">
        <v>795</v>
      </c>
      <c r="AM111" s="79" t="s">
        <v>850</v>
      </c>
      <c r="AN111" s="79" t="b">
        <v>0</v>
      </c>
      <c r="AO111" s="85" t="s">
        <v>795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6</v>
      </c>
      <c r="BD111" s="48">
        <v>1</v>
      </c>
      <c r="BE111" s="49">
        <v>4.761904761904762</v>
      </c>
      <c r="BF111" s="48">
        <v>0</v>
      </c>
      <c r="BG111" s="49">
        <v>0</v>
      </c>
      <c r="BH111" s="48">
        <v>0</v>
      </c>
      <c r="BI111" s="49">
        <v>0</v>
      </c>
      <c r="BJ111" s="48">
        <v>20</v>
      </c>
      <c r="BK111" s="49">
        <v>95.23809523809524</v>
      </c>
      <c r="BL111" s="48">
        <v>21</v>
      </c>
    </row>
    <row r="112" spans="1:64" ht="15">
      <c r="A112" s="64" t="s">
        <v>294</v>
      </c>
      <c r="B112" s="64" t="s">
        <v>299</v>
      </c>
      <c r="C112" s="65" t="s">
        <v>2500</v>
      </c>
      <c r="D112" s="66">
        <v>3</v>
      </c>
      <c r="E112" s="67" t="s">
        <v>132</v>
      </c>
      <c r="F112" s="68">
        <v>32</v>
      </c>
      <c r="G112" s="65"/>
      <c r="H112" s="69"/>
      <c r="I112" s="70"/>
      <c r="J112" s="70"/>
      <c r="K112" s="34" t="s">
        <v>65</v>
      </c>
      <c r="L112" s="77">
        <v>112</v>
      </c>
      <c r="M112" s="77"/>
      <c r="N112" s="72"/>
      <c r="O112" s="79" t="s">
        <v>330</v>
      </c>
      <c r="P112" s="81">
        <v>43479.80608796296</v>
      </c>
      <c r="Q112" s="79" t="s">
        <v>387</v>
      </c>
      <c r="R112" s="79"/>
      <c r="S112" s="79"/>
      <c r="T112" s="79"/>
      <c r="U112" s="79"/>
      <c r="V112" s="82" t="s">
        <v>557</v>
      </c>
      <c r="W112" s="81">
        <v>43479.80608796296</v>
      </c>
      <c r="X112" s="82" t="s">
        <v>669</v>
      </c>
      <c r="Y112" s="79"/>
      <c r="Z112" s="79"/>
      <c r="AA112" s="85" t="s">
        <v>797</v>
      </c>
      <c r="AB112" s="79"/>
      <c r="AC112" s="79" t="b">
        <v>0</v>
      </c>
      <c r="AD112" s="79">
        <v>0</v>
      </c>
      <c r="AE112" s="85" t="s">
        <v>835</v>
      </c>
      <c r="AF112" s="79" t="b">
        <v>0</v>
      </c>
      <c r="AG112" s="79" t="s">
        <v>839</v>
      </c>
      <c r="AH112" s="79"/>
      <c r="AI112" s="85" t="s">
        <v>835</v>
      </c>
      <c r="AJ112" s="79" t="b">
        <v>0</v>
      </c>
      <c r="AK112" s="79">
        <v>68</v>
      </c>
      <c r="AL112" s="85" t="s">
        <v>802</v>
      </c>
      <c r="AM112" s="79" t="s">
        <v>850</v>
      </c>
      <c r="AN112" s="79" t="b">
        <v>0</v>
      </c>
      <c r="AO112" s="85" t="s">
        <v>802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1</v>
      </c>
      <c r="BE112" s="49">
        <v>4.761904761904762</v>
      </c>
      <c r="BF112" s="48">
        <v>1</v>
      </c>
      <c r="BG112" s="49">
        <v>4.761904761904762</v>
      </c>
      <c r="BH112" s="48">
        <v>0</v>
      </c>
      <c r="BI112" s="49">
        <v>0</v>
      </c>
      <c r="BJ112" s="48">
        <v>19</v>
      </c>
      <c r="BK112" s="49">
        <v>90.47619047619048</v>
      </c>
      <c r="BL112" s="48">
        <v>21</v>
      </c>
    </row>
    <row r="113" spans="1:64" ht="15">
      <c r="A113" s="64" t="s">
        <v>295</v>
      </c>
      <c r="B113" s="64" t="s">
        <v>295</v>
      </c>
      <c r="C113" s="65" t="s">
        <v>2500</v>
      </c>
      <c r="D113" s="66">
        <v>3</v>
      </c>
      <c r="E113" s="67" t="s">
        <v>132</v>
      </c>
      <c r="F113" s="68">
        <v>32</v>
      </c>
      <c r="G113" s="65"/>
      <c r="H113" s="69"/>
      <c r="I113" s="70"/>
      <c r="J113" s="70"/>
      <c r="K113" s="34" t="s">
        <v>65</v>
      </c>
      <c r="L113" s="77">
        <v>113</v>
      </c>
      <c r="M113" s="77"/>
      <c r="N113" s="72"/>
      <c r="O113" s="79" t="s">
        <v>176</v>
      </c>
      <c r="P113" s="81">
        <v>43479.596921296295</v>
      </c>
      <c r="Q113" s="79" t="s">
        <v>399</v>
      </c>
      <c r="R113" s="82" t="s">
        <v>436</v>
      </c>
      <c r="S113" s="79" t="s">
        <v>440</v>
      </c>
      <c r="T113" s="79" t="s">
        <v>467</v>
      </c>
      <c r="U113" s="79"/>
      <c r="V113" s="82" t="s">
        <v>558</v>
      </c>
      <c r="W113" s="81">
        <v>43479.596921296295</v>
      </c>
      <c r="X113" s="82" t="s">
        <v>670</v>
      </c>
      <c r="Y113" s="79"/>
      <c r="Z113" s="79"/>
      <c r="AA113" s="85" t="s">
        <v>798</v>
      </c>
      <c r="AB113" s="79"/>
      <c r="AC113" s="79" t="b">
        <v>0</v>
      </c>
      <c r="AD113" s="79">
        <v>316</v>
      </c>
      <c r="AE113" s="85" t="s">
        <v>835</v>
      </c>
      <c r="AF113" s="79" t="b">
        <v>1</v>
      </c>
      <c r="AG113" s="79" t="s">
        <v>839</v>
      </c>
      <c r="AH113" s="79"/>
      <c r="AI113" s="85" t="s">
        <v>844</v>
      </c>
      <c r="AJ113" s="79" t="b">
        <v>0</v>
      </c>
      <c r="AK113" s="79">
        <v>194</v>
      </c>
      <c r="AL113" s="85" t="s">
        <v>835</v>
      </c>
      <c r="AM113" s="79" t="s">
        <v>850</v>
      </c>
      <c r="AN113" s="79" t="b">
        <v>0</v>
      </c>
      <c r="AO113" s="85" t="s">
        <v>798</v>
      </c>
      <c r="AP113" s="79" t="s">
        <v>859</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v>1</v>
      </c>
      <c r="BE113" s="49">
        <v>2.0833333333333335</v>
      </c>
      <c r="BF113" s="48">
        <v>0</v>
      </c>
      <c r="BG113" s="49">
        <v>0</v>
      </c>
      <c r="BH113" s="48">
        <v>0</v>
      </c>
      <c r="BI113" s="49">
        <v>0</v>
      </c>
      <c r="BJ113" s="48">
        <v>47</v>
      </c>
      <c r="BK113" s="49">
        <v>97.91666666666667</v>
      </c>
      <c r="BL113" s="48">
        <v>48</v>
      </c>
    </row>
    <row r="114" spans="1:64" ht="15">
      <c r="A114" s="64" t="s">
        <v>296</v>
      </c>
      <c r="B114" s="64" t="s">
        <v>295</v>
      </c>
      <c r="C114" s="65" t="s">
        <v>2500</v>
      </c>
      <c r="D114" s="66">
        <v>3</v>
      </c>
      <c r="E114" s="67" t="s">
        <v>132</v>
      </c>
      <c r="F114" s="68">
        <v>32</v>
      </c>
      <c r="G114" s="65"/>
      <c r="H114" s="69"/>
      <c r="I114" s="70"/>
      <c r="J114" s="70"/>
      <c r="K114" s="34" t="s">
        <v>65</v>
      </c>
      <c r="L114" s="77">
        <v>114</v>
      </c>
      <c r="M114" s="77"/>
      <c r="N114" s="72"/>
      <c r="O114" s="79" t="s">
        <v>330</v>
      </c>
      <c r="P114" s="81">
        <v>43479.80636574074</v>
      </c>
      <c r="Q114" s="79" t="s">
        <v>369</v>
      </c>
      <c r="R114" s="79"/>
      <c r="S114" s="79"/>
      <c r="T114" s="79"/>
      <c r="U114" s="79"/>
      <c r="V114" s="82" t="s">
        <v>559</v>
      </c>
      <c r="W114" s="81">
        <v>43479.80636574074</v>
      </c>
      <c r="X114" s="82" t="s">
        <v>671</v>
      </c>
      <c r="Y114" s="79"/>
      <c r="Z114" s="79"/>
      <c r="AA114" s="85" t="s">
        <v>799</v>
      </c>
      <c r="AB114" s="79"/>
      <c r="AC114" s="79" t="b">
        <v>0</v>
      </c>
      <c r="AD114" s="79">
        <v>0</v>
      </c>
      <c r="AE114" s="85" t="s">
        <v>835</v>
      </c>
      <c r="AF114" s="79" t="b">
        <v>1</v>
      </c>
      <c r="AG114" s="79" t="s">
        <v>839</v>
      </c>
      <c r="AH114" s="79"/>
      <c r="AI114" s="85" t="s">
        <v>844</v>
      </c>
      <c r="AJ114" s="79" t="b">
        <v>0</v>
      </c>
      <c r="AK114" s="79">
        <v>194</v>
      </c>
      <c r="AL114" s="85" t="s">
        <v>798</v>
      </c>
      <c r="AM114" s="79" t="s">
        <v>850</v>
      </c>
      <c r="AN114" s="79" t="b">
        <v>0</v>
      </c>
      <c r="AO114" s="85" t="s">
        <v>798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1</v>
      </c>
      <c r="BE114" s="49">
        <v>4.166666666666667</v>
      </c>
      <c r="BF114" s="48">
        <v>0</v>
      </c>
      <c r="BG114" s="49">
        <v>0</v>
      </c>
      <c r="BH114" s="48">
        <v>0</v>
      </c>
      <c r="BI114" s="49">
        <v>0</v>
      </c>
      <c r="BJ114" s="48">
        <v>23</v>
      </c>
      <c r="BK114" s="49">
        <v>95.83333333333333</v>
      </c>
      <c r="BL114" s="48">
        <v>24</v>
      </c>
    </row>
    <row r="115" spans="1:64" ht="15">
      <c r="A115" s="64" t="s">
        <v>297</v>
      </c>
      <c r="B115" s="64" t="s">
        <v>297</v>
      </c>
      <c r="C115" s="65" t="s">
        <v>2500</v>
      </c>
      <c r="D115" s="66">
        <v>3</v>
      </c>
      <c r="E115" s="67" t="s">
        <v>132</v>
      </c>
      <c r="F115" s="68">
        <v>32</v>
      </c>
      <c r="G115" s="65"/>
      <c r="H115" s="69"/>
      <c r="I115" s="70"/>
      <c r="J115" s="70"/>
      <c r="K115" s="34" t="s">
        <v>65</v>
      </c>
      <c r="L115" s="77">
        <v>115</v>
      </c>
      <c r="M115" s="77"/>
      <c r="N115" s="72"/>
      <c r="O115" s="79" t="s">
        <v>176</v>
      </c>
      <c r="P115" s="81">
        <v>43479.68677083333</v>
      </c>
      <c r="Q115" s="79" t="s">
        <v>400</v>
      </c>
      <c r="R115" s="79"/>
      <c r="S115" s="79"/>
      <c r="T115" s="79" t="s">
        <v>451</v>
      </c>
      <c r="U115" s="82" t="s">
        <v>487</v>
      </c>
      <c r="V115" s="82" t="s">
        <v>487</v>
      </c>
      <c r="W115" s="81">
        <v>43479.68677083333</v>
      </c>
      <c r="X115" s="82" t="s">
        <v>672</v>
      </c>
      <c r="Y115" s="79"/>
      <c r="Z115" s="79"/>
      <c r="AA115" s="85" t="s">
        <v>800</v>
      </c>
      <c r="AB115" s="79"/>
      <c r="AC115" s="79" t="b">
        <v>0</v>
      </c>
      <c r="AD115" s="79">
        <v>159</v>
      </c>
      <c r="AE115" s="85" t="s">
        <v>835</v>
      </c>
      <c r="AF115" s="79" t="b">
        <v>0</v>
      </c>
      <c r="AG115" s="79" t="s">
        <v>839</v>
      </c>
      <c r="AH115" s="79"/>
      <c r="AI115" s="85" t="s">
        <v>835</v>
      </c>
      <c r="AJ115" s="79" t="b">
        <v>0</v>
      </c>
      <c r="AK115" s="79">
        <v>55</v>
      </c>
      <c r="AL115" s="85" t="s">
        <v>835</v>
      </c>
      <c r="AM115" s="79" t="s">
        <v>849</v>
      </c>
      <c r="AN115" s="79" t="b">
        <v>0</v>
      </c>
      <c r="AO115" s="85" t="s">
        <v>800</v>
      </c>
      <c r="AP115" s="79" t="s">
        <v>859</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16.666666666666668</v>
      </c>
      <c r="BF115" s="48">
        <v>0</v>
      </c>
      <c r="BG115" s="49">
        <v>0</v>
      </c>
      <c r="BH115" s="48">
        <v>0</v>
      </c>
      <c r="BI115" s="49">
        <v>0</v>
      </c>
      <c r="BJ115" s="48">
        <v>5</v>
      </c>
      <c r="BK115" s="49">
        <v>83.33333333333333</v>
      </c>
      <c r="BL115" s="48">
        <v>6</v>
      </c>
    </row>
    <row r="116" spans="1:64" ht="15">
      <c r="A116" s="64" t="s">
        <v>298</v>
      </c>
      <c r="B116" s="64" t="s">
        <v>297</v>
      </c>
      <c r="C116" s="65" t="s">
        <v>2500</v>
      </c>
      <c r="D116" s="66">
        <v>3</v>
      </c>
      <c r="E116" s="67" t="s">
        <v>132</v>
      </c>
      <c r="F116" s="68">
        <v>32</v>
      </c>
      <c r="G116" s="65"/>
      <c r="H116" s="69"/>
      <c r="I116" s="70"/>
      <c r="J116" s="70"/>
      <c r="K116" s="34" t="s">
        <v>65</v>
      </c>
      <c r="L116" s="77">
        <v>116</v>
      </c>
      <c r="M116" s="77"/>
      <c r="N116" s="72"/>
      <c r="O116" s="79" t="s">
        <v>330</v>
      </c>
      <c r="P116" s="81">
        <v>43479.80626157407</v>
      </c>
      <c r="Q116" s="79" t="s">
        <v>401</v>
      </c>
      <c r="R116" s="79"/>
      <c r="S116" s="79"/>
      <c r="T116" s="79" t="s">
        <v>451</v>
      </c>
      <c r="U116" s="82" t="s">
        <v>487</v>
      </c>
      <c r="V116" s="82" t="s">
        <v>487</v>
      </c>
      <c r="W116" s="81">
        <v>43479.80626157407</v>
      </c>
      <c r="X116" s="82" t="s">
        <v>673</v>
      </c>
      <c r="Y116" s="79"/>
      <c r="Z116" s="79"/>
      <c r="AA116" s="85" t="s">
        <v>801</v>
      </c>
      <c r="AB116" s="79"/>
      <c r="AC116" s="79" t="b">
        <v>0</v>
      </c>
      <c r="AD116" s="79">
        <v>0</v>
      </c>
      <c r="AE116" s="85" t="s">
        <v>835</v>
      </c>
      <c r="AF116" s="79" t="b">
        <v>0</v>
      </c>
      <c r="AG116" s="79" t="s">
        <v>839</v>
      </c>
      <c r="AH116" s="79"/>
      <c r="AI116" s="85" t="s">
        <v>835</v>
      </c>
      <c r="AJ116" s="79" t="b">
        <v>0</v>
      </c>
      <c r="AK116" s="79">
        <v>55</v>
      </c>
      <c r="AL116" s="85" t="s">
        <v>800</v>
      </c>
      <c r="AM116" s="79" t="s">
        <v>849</v>
      </c>
      <c r="AN116" s="79" t="b">
        <v>0</v>
      </c>
      <c r="AO116" s="85" t="s">
        <v>800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1</v>
      </c>
      <c r="BE116" s="49">
        <v>12.5</v>
      </c>
      <c r="BF116" s="48">
        <v>0</v>
      </c>
      <c r="BG116" s="49">
        <v>0</v>
      </c>
      <c r="BH116" s="48">
        <v>0</v>
      </c>
      <c r="BI116" s="49">
        <v>0</v>
      </c>
      <c r="BJ116" s="48">
        <v>7</v>
      </c>
      <c r="BK116" s="49">
        <v>87.5</v>
      </c>
      <c r="BL116" s="48">
        <v>8</v>
      </c>
    </row>
    <row r="117" spans="1:64" ht="15">
      <c r="A117" s="64" t="s">
        <v>299</v>
      </c>
      <c r="B117" s="64" t="s">
        <v>299</v>
      </c>
      <c r="C117" s="65" t="s">
        <v>2500</v>
      </c>
      <c r="D117" s="66">
        <v>3</v>
      </c>
      <c r="E117" s="67" t="s">
        <v>132</v>
      </c>
      <c r="F117" s="68">
        <v>32</v>
      </c>
      <c r="G117" s="65"/>
      <c r="H117" s="69"/>
      <c r="I117" s="70"/>
      <c r="J117" s="70"/>
      <c r="K117" s="34" t="s">
        <v>65</v>
      </c>
      <c r="L117" s="77">
        <v>117</v>
      </c>
      <c r="M117" s="77"/>
      <c r="N117" s="72"/>
      <c r="O117" s="79" t="s">
        <v>176</v>
      </c>
      <c r="P117" s="81">
        <v>43479.72025462963</v>
      </c>
      <c r="Q117" s="79" t="s">
        <v>402</v>
      </c>
      <c r="R117" s="79"/>
      <c r="S117" s="79"/>
      <c r="T117" s="79" t="s">
        <v>468</v>
      </c>
      <c r="U117" s="82" t="s">
        <v>488</v>
      </c>
      <c r="V117" s="82" t="s">
        <v>488</v>
      </c>
      <c r="W117" s="81">
        <v>43479.72025462963</v>
      </c>
      <c r="X117" s="82" t="s">
        <v>674</v>
      </c>
      <c r="Y117" s="79"/>
      <c r="Z117" s="79"/>
      <c r="AA117" s="85" t="s">
        <v>802</v>
      </c>
      <c r="AB117" s="79"/>
      <c r="AC117" s="79" t="b">
        <v>0</v>
      </c>
      <c r="AD117" s="79">
        <v>194</v>
      </c>
      <c r="AE117" s="85" t="s">
        <v>835</v>
      </c>
      <c r="AF117" s="79" t="b">
        <v>0</v>
      </c>
      <c r="AG117" s="79" t="s">
        <v>839</v>
      </c>
      <c r="AH117" s="79"/>
      <c r="AI117" s="85" t="s">
        <v>835</v>
      </c>
      <c r="AJ117" s="79" t="b">
        <v>0</v>
      </c>
      <c r="AK117" s="79">
        <v>68</v>
      </c>
      <c r="AL117" s="85" t="s">
        <v>835</v>
      </c>
      <c r="AM117" s="79" t="s">
        <v>857</v>
      </c>
      <c r="AN117" s="79" t="b">
        <v>0</v>
      </c>
      <c r="AO117" s="85" t="s">
        <v>802</v>
      </c>
      <c r="AP117" s="79" t="s">
        <v>859</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2</v>
      </c>
      <c r="BE117" s="49">
        <v>5.128205128205129</v>
      </c>
      <c r="BF117" s="48">
        <v>1</v>
      </c>
      <c r="BG117" s="49">
        <v>2.5641025641025643</v>
      </c>
      <c r="BH117" s="48">
        <v>0</v>
      </c>
      <c r="BI117" s="49">
        <v>0</v>
      </c>
      <c r="BJ117" s="48">
        <v>36</v>
      </c>
      <c r="BK117" s="49">
        <v>92.3076923076923</v>
      </c>
      <c r="BL117" s="48">
        <v>39</v>
      </c>
    </row>
    <row r="118" spans="1:64" ht="15">
      <c r="A118" s="64" t="s">
        <v>298</v>
      </c>
      <c r="B118" s="64" t="s">
        <v>299</v>
      </c>
      <c r="C118" s="65" t="s">
        <v>2500</v>
      </c>
      <c r="D118" s="66">
        <v>3</v>
      </c>
      <c r="E118" s="67" t="s">
        <v>132</v>
      </c>
      <c r="F118" s="68">
        <v>32</v>
      </c>
      <c r="G118" s="65"/>
      <c r="H118" s="69"/>
      <c r="I118" s="70"/>
      <c r="J118" s="70"/>
      <c r="K118" s="34" t="s">
        <v>65</v>
      </c>
      <c r="L118" s="77">
        <v>118</v>
      </c>
      <c r="M118" s="77"/>
      <c r="N118" s="72"/>
      <c r="O118" s="79" t="s">
        <v>330</v>
      </c>
      <c r="P118" s="81">
        <v>43479.80636574074</v>
      </c>
      <c r="Q118" s="79" t="s">
        <v>387</v>
      </c>
      <c r="R118" s="79"/>
      <c r="S118" s="79"/>
      <c r="T118" s="79"/>
      <c r="U118" s="79"/>
      <c r="V118" s="82" t="s">
        <v>560</v>
      </c>
      <c r="W118" s="81">
        <v>43479.80636574074</v>
      </c>
      <c r="X118" s="82" t="s">
        <v>675</v>
      </c>
      <c r="Y118" s="79"/>
      <c r="Z118" s="79"/>
      <c r="AA118" s="85" t="s">
        <v>803</v>
      </c>
      <c r="AB118" s="79"/>
      <c r="AC118" s="79" t="b">
        <v>0</v>
      </c>
      <c r="AD118" s="79">
        <v>0</v>
      </c>
      <c r="AE118" s="85" t="s">
        <v>835</v>
      </c>
      <c r="AF118" s="79" t="b">
        <v>0</v>
      </c>
      <c r="AG118" s="79" t="s">
        <v>839</v>
      </c>
      <c r="AH118" s="79"/>
      <c r="AI118" s="85" t="s">
        <v>835</v>
      </c>
      <c r="AJ118" s="79" t="b">
        <v>0</v>
      </c>
      <c r="AK118" s="79">
        <v>68</v>
      </c>
      <c r="AL118" s="85" t="s">
        <v>802</v>
      </c>
      <c r="AM118" s="79" t="s">
        <v>849</v>
      </c>
      <c r="AN118" s="79" t="b">
        <v>0</v>
      </c>
      <c r="AO118" s="85" t="s">
        <v>802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4</v>
      </c>
      <c r="BD118" s="48">
        <v>1</v>
      </c>
      <c r="BE118" s="49">
        <v>4.761904761904762</v>
      </c>
      <c r="BF118" s="48">
        <v>1</v>
      </c>
      <c r="BG118" s="49">
        <v>4.761904761904762</v>
      </c>
      <c r="BH118" s="48">
        <v>0</v>
      </c>
      <c r="BI118" s="49">
        <v>0</v>
      </c>
      <c r="BJ118" s="48">
        <v>19</v>
      </c>
      <c r="BK118" s="49">
        <v>90.47619047619048</v>
      </c>
      <c r="BL118" s="48">
        <v>21</v>
      </c>
    </row>
    <row r="119" spans="1:64" ht="15">
      <c r="A119" s="64" t="s">
        <v>298</v>
      </c>
      <c r="B119" s="64" t="s">
        <v>322</v>
      </c>
      <c r="C119" s="65" t="s">
        <v>2500</v>
      </c>
      <c r="D119" s="66">
        <v>3</v>
      </c>
      <c r="E119" s="67" t="s">
        <v>132</v>
      </c>
      <c r="F119" s="68">
        <v>32</v>
      </c>
      <c r="G119" s="65"/>
      <c r="H119" s="69"/>
      <c r="I119" s="70"/>
      <c r="J119" s="70"/>
      <c r="K119" s="34" t="s">
        <v>65</v>
      </c>
      <c r="L119" s="77">
        <v>119</v>
      </c>
      <c r="M119" s="77"/>
      <c r="N119" s="72"/>
      <c r="O119" s="79" t="s">
        <v>330</v>
      </c>
      <c r="P119" s="81">
        <v>43479.80547453704</v>
      </c>
      <c r="Q119" s="79" t="s">
        <v>355</v>
      </c>
      <c r="R119" s="82" t="s">
        <v>426</v>
      </c>
      <c r="S119" s="79" t="s">
        <v>440</v>
      </c>
      <c r="T119" s="79" t="s">
        <v>451</v>
      </c>
      <c r="U119" s="79"/>
      <c r="V119" s="82" t="s">
        <v>560</v>
      </c>
      <c r="W119" s="81">
        <v>43479.80547453704</v>
      </c>
      <c r="X119" s="82" t="s">
        <v>676</v>
      </c>
      <c r="Y119" s="79"/>
      <c r="Z119" s="79"/>
      <c r="AA119" s="85" t="s">
        <v>804</v>
      </c>
      <c r="AB119" s="79"/>
      <c r="AC119" s="79" t="b">
        <v>0</v>
      </c>
      <c r="AD119" s="79">
        <v>0</v>
      </c>
      <c r="AE119" s="85" t="s">
        <v>835</v>
      </c>
      <c r="AF119" s="79" t="b">
        <v>1</v>
      </c>
      <c r="AG119" s="79" t="s">
        <v>839</v>
      </c>
      <c r="AH119" s="79"/>
      <c r="AI119" s="85" t="s">
        <v>841</v>
      </c>
      <c r="AJ119" s="79" t="b">
        <v>0</v>
      </c>
      <c r="AK119" s="79">
        <v>323</v>
      </c>
      <c r="AL119" s="85" t="s">
        <v>831</v>
      </c>
      <c r="AM119" s="79" t="s">
        <v>849</v>
      </c>
      <c r="AN119" s="79" t="b">
        <v>0</v>
      </c>
      <c r="AO119" s="85" t="s">
        <v>831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10</v>
      </c>
      <c r="BK119" s="49">
        <v>100</v>
      </c>
      <c r="BL119" s="48">
        <v>10</v>
      </c>
    </row>
    <row r="120" spans="1:64" ht="15">
      <c r="A120" s="64" t="s">
        <v>298</v>
      </c>
      <c r="B120" s="64" t="s">
        <v>300</v>
      </c>
      <c r="C120" s="65" t="s">
        <v>2500</v>
      </c>
      <c r="D120" s="66">
        <v>3</v>
      </c>
      <c r="E120" s="67" t="s">
        <v>132</v>
      </c>
      <c r="F120" s="68">
        <v>32</v>
      </c>
      <c r="G120" s="65"/>
      <c r="H120" s="69"/>
      <c r="I120" s="70"/>
      <c r="J120" s="70"/>
      <c r="K120" s="34" t="s">
        <v>65</v>
      </c>
      <c r="L120" s="77">
        <v>120</v>
      </c>
      <c r="M120" s="77"/>
      <c r="N120" s="72"/>
      <c r="O120" s="79" t="s">
        <v>330</v>
      </c>
      <c r="P120" s="81">
        <v>43479.80633101852</v>
      </c>
      <c r="Q120" s="79" t="s">
        <v>403</v>
      </c>
      <c r="R120" s="79"/>
      <c r="S120" s="79"/>
      <c r="T120" s="79" t="s">
        <v>451</v>
      </c>
      <c r="U120" s="79"/>
      <c r="V120" s="82" t="s">
        <v>560</v>
      </c>
      <c r="W120" s="81">
        <v>43479.80633101852</v>
      </c>
      <c r="X120" s="82" t="s">
        <v>677</v>
      </c>
      <c r="Y120" s="79"/>
      <c r="Z120" s="79"/>
      <c r="AA120" s="85" t="s">
        <v>805</v>
      </c>
      <c r="AB120" s="79"/>
      <c r="AC120" s="79" t="b">
        <v>0</v>
      </c>
      <c r="AD120" s="79">
        <v>0</v>
      </c>
      <c r="AE120" s="85" t="s">
        <v>835</v>
      </c>
      <c r="AF120" s="79" t="b">
        <v>0</v>
      </c>
      <c r="AG120" s="79" t="s">
        <v>839</v>
      </c>
      <c r="AH120" s="79"/>
      <c r="AI120" s="85" t="s">
        <v>835</v>
      </c>
      <c r="AJ120" s="79" t="b">
        <v>0</v>
      </c>
      <c r="AK120" s="79">
        <v>21</v>
      </c>
      <c r="AL120" s="85" t="s">
        <v>806</v>
      </c>
      <c r="AM120" s="79" t="s">
        <v>849</v>
      </c>
      <c r="AN120" s="79" t="b">
        <v>0</v>
      </c>
      <c r="AO120" s="85" t="s">
        <v>806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4.166666666666667</v>
      </c>
      <c r="BF120" s="48">
        <v>0</v>
      </c>
      <c r="BG120" s="49">
        <v>0</v>
      </c>
      <c r="BH120" s="48">
        <v>0</v>
      </c>
      <c r="BI120" s="49">
        <v>0</v>
      </c>
      <c r="BJ120" s="48">
        <v>23</v>
      </c>
      <c r="BK120" s="49">
        <v>95.83333333333333</v>
      </c>
      <c r="BL120" s="48">
        <v>24</v>
      </c>
    </row>
    <row r="121" spans="1:64" ht="15">
      <c r="A121" s="64" t="s">
        <v>300</v>
      </c>
      <c r="B121" s="64" t="s">
        <v>300</v>
      </c>
      <c r="C121" s="65" t="s">
        <v>2500</v>
      </c>
      <c r="D121" s="66">
        <v>3</v>
      </c>
      <c r="E121" s="67" t="s">
        <v>132</v>
      </c>
      <c r="F121" s="68">
        <v>32</v>
      </c>
      <c r="G121" s="65"/>
      <c r="H121" s="69"/>
      <c r="I121" s="70"/>
      <c r="J121" s="70"/>
      <c r="K121" s="34" t="s">
        <v>65</v>
      </c>
      <c r="L121" s="77">
        <v>121</v>
      </c>
      <c r="M121" s="77"/>
      <c r="N121" s="72"/>
      <c r="O121" s="79" t="s">
        <v>176</v>
      </c>
      <c r="P121" s="81">
        <v>43479.70413194445</v>
      </c>
      <c r="Q121" s="79" t="s">
        <v>404</v>
      </c>
      <c r="R121" s="79"/>
      <c r="S121" s="79"/>
      <c r="T121" s="79" t="s">
        <v>451</v>
      </c>
      <c r="U121" s="79"/>
      <c r="V121" s="82" t="s">
        <v>561</v>
      </c>
      <c r="W121" s="81">
        <v>43479.70413194445</v>
      </c>
      <c r="X121" s="82" t="s">
        <v>678</v>
      </c>
      <c r="Y121" s="79"/>
      <c r="Z121" s="79"/>
      <c r="AA121" s="85" t="s">
        <v>806</v>
      </c>
      <c r="AB121" s="79"/>
      <c r="AC121" s="79" t="b">
        <v>0</v>
      </c>
      <c r="AD121" s="79">
        <v>86</v>
      </c>
      <c r="AE121" s="85" t="s">
        <v>835</v>
      </c>
      <c r="AF121" s="79" t="b">
        <v>0</v>
      </c>
      <c r="AG121" s="79" t="s">
        <v>839</v>
      </c>
      <c r="AH121" s="79"/>
      <c r="AI121" s="85" t="s">
        <v>835</v>
      </c>
      <c r="AJ121" s="79" t="b">
        <v>0</v>
      </c>
      <c r="AK121" s="79">
        <v>21</v>
      </c>
      <c r="AL121" s="85" t="s">
        <v>835</v>
      </c>
      <c r="AM121" s="79" t="s">
        <v>851</v>
      </c>
      <c r="AN121" s="79" t="b">
        <v>0</v>
      </c>
      <c r="AO121" s="85" t="s">
        <v>806</v>
      </c>
      <c r="AP121" s="79" t="s">
        <v>859</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3</v>
      </c>
      <c r="BE121" s="49">
        <v>6</v>
      </c>
      <c r="BF121" s="48">
        <v>3</v>
      </c>
      <c r="BG121" s="49">
        <v>6</v>
      </c>
      <c r="BH121" s="48">
        <v>1</v>
      </c>
      <c r="BI121" s="49">
        <v>2</v>
      </c>
      <c r="BJ121" s="48">
        <v>44</v>
      </c>
      <c r="BK121" s="49">
        <v>88</v>
      </c>
      <c r="BL121" s="48">
        <v>50</v>
      </c>
    </row>
    <row r="122" spans="1:64" ht="15">
      <c r="A122" s="64" t="s">
        <v>301</v>
      </c>
      <c r="B122" s="64" t="s">
        <v>300</v>
      </c>
      <c r="C122" s="65" t="s">
        <v>2500</v>
      </c>
      <c r="D122" s="66">
        <v>3</v>
      </c>
      <c r="E122" s="67" t="s">
        <v>132</v>
      </c>
      <c r="F122" s="68">
        <v>32</v>
      </c>
      <c r="G122" s="65"/>
      <c r="H122" s="69"/>
      <c r="I122" s="70"/>
      <c r="J122" s="70"/>
      <c r="K122" s="34" t="s">
        <v>65</v>
      </c>
      <c r="L122" s="77">
        <v>122</v>
      </c>
      <c r="M122" s="77"/>
      <c r="N122" s="72"/>
      <c r="O122" s="79" t="s">
        <v>330</v>
      </c>
      <c r="P122" s="81">
        <v>43479.80637731482</v>
      </c>
      <c r="Q122" s="79" t="s">
        <v>403</v>
      </c>
      <c r="R122" s="79"/>
      <c r="S122" s="79"/>
      <c r="T122" s="79" t="s">
        <v>451</v>
      </c>
      <c r="U122" s="79"/>
      <c r="V122" s="82" t="s">
        <v>562</v>
      </c>
      <c r="W122" s="81">
        <v>43479.80637731482</v>
      </c>
      <c r="X122" s="82" t="s">
        <v>679</v>
      </c>
      <c r="Y122" s="79"/>
      <c r="Z122" s="79"/>
      <c r="AA122" s="85" t="s">
        <v>807</v>
      </c>
      <c r="AB122" s="79"/>
      <c r="AC122" s="79" t="b">
        <v>0</v>
      </c>
      <c r="AD122" s="79">
        <v>0</v>
      </c>
      <c r="AE122" s="85" t="s">
        <v>835</v>
      </c>
      <c r="AF122" s="79" t="b">
        <v>0</v>
      </c>
      <c r="AG122" s="79" t="s">
        <v>839</v>
      </c>
      <c r="AH122" s="79"/>
      <c r="AI122" s="85" t="s">
        <v>835</v>
      </c>
      <c r="AJ122" s="79" t="b">
        <v>0</v>
      </c>
      <c r="AK122" s="79">
        <v>21</v>
      </c>
      <c r="AL122" s="85" t="s">
        <v>806</v>
      </c>
      <c r="AM122" s="79" t="s">
        <v>851</v>
      </c>
      <c r="AN122" s="79" t="b">
        <v>0</v>
      </c>
      <c r="AO122" s="85" t="s">
        <v>806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1</v>
      </c>
      <c r="BE122" s="49">
        <v>4.166666666666667</v>
      </c>
      <c r="BF122" s="48">
        <v>0</v>
      </c>
      <c r="BG122" s="49">
        <v>0</v>
      </c>
      <c r="BH122" s="48">
        <v>0</v>
      </c>
      <c r="BI122" s="49">
        <v>0</v>
      </c>
      <c r="BJ122" s="48">
        <v>23</v>
      </c>
      <c r="BK122" s="49">
        <v>95.83333333333333</v>
      </c>
      <c r="BL122" s="48">
        <v>24</v>
      </c>
    </row>
    <row r="123" spans="1:64" ht="15">
      <c r="A123" s="64" t="s">
        <v>302</v>
      </c>
      <c r="B123" s="64" t="s">
        <v>302</v>
      </c>
      <c r="C123" s="65" t="s">
        <v>2501</v>
      </c>
      <c r="D123" s="66">
        <v>3</v>
      </c>
      <c r="E123" s="67" t="s">
        <v>136</v>
      </c>
      <c r="F123" s="68">
        <v>6</v>
      </c>
      <c r="G123" s="65"/>
      <c r="H123" s="69"/>
      <c r="I123" s="70"/>
      <c r="J123" s="70"/>
      <c r="K123" s="34" t="s">
        <v>65</v>
      </c>
      <c r="L123" s="77">
        <v>123</v>
      </c>
      <c r="M123" s="77"/>
      <c r="N123" s="72"/>
      <c r="O123" s="79" t="s">
        <v>176</v>
      </c>
      <c r="P123" s="81">
        <v>43479.801412037035</v>
      </c>
      <c r="Q123" s="79" t="s">
        <v>405</v>
      </c>
      <c r="R123" s="79"/>
      <c r="S123" s="79"/>
      <c r="T123" s="79" t="s">
        <v>469</v>
      </c>
      <c r="U123" s="82" t="s">
        <v>489</v>
      </c>
      <c r="V123" s="82" t="s">
        <v>489</v>
      </c>
      <c r="W123" s="81">
        <v>43479.801412037035</v>
      </c>
      <c r="X123" s="82" t="s">
        <v>680</v>
      </c>
      <c r="Y123" s="79"/>
      <c r="Z123" s="79"/>
      <c r="AA123" s="85" t="s">
        <v>808</v>
      </c>
      <c r="AB123" s="79"/>
      <c r="AC123" s="79" t="b">
        <v>0</v>
      </c>
      <c r="AD123" s="79">
        <v>4</v>
      </c>
      <c r="AE123" s="85" t="s">
        <v>835</v>
      </c>
      <c r="AF123" s="79" t="b">
        <v>0</v>
      </c>
      <c r="AG123" s="79" t="s">
        <v>839</v>
      </c>
      <c r="AH123" s="79"/>
      <c r="AI123" s="85" t="s">
        <v>835</v>
      </c>
      <c r="AJ123" s="79" t="b">
        <v>0</v>
      </c>
      <c r="AK123" s="79">
        <v>4</v>
      </c>
      <c r="AL123" s="85" t="s">
        <v>835</v>
      </c>
      <c r="AM123" s="79" t="s">
        <v>851</v>
      </c>
      <c r="AN123" s="79" t="b">
        <v>0</v>
      </c>
      <c r="AO123" s="85" t="s">
        <v>808</v>
      </c>
      <c r="AP123" s="79" t="s">
        <v>859</v>
      </c>
      <c r="AQ123" s="79">
        <v>0</v>
      </c>
      <c r="AR123" s="79">
        <v>0</v>
      </c>
      <c r="AS123" s="79"/>
      <c r="AT123" s="79"/>
      <c r="AU123" s="79"/>
      <c r="AV123" s="79"/>
      <c r="AW123" s="79"/>
      <c r="AX123" s="79"/>
      <c r="AY123" s="79"/>
      <c r="AZ123" s="79"/>
      <c r="BA123">
        <v>2</v>
      </c>
      <c r="BB123" s="78" t="str">
        <f>REPLACE(INDEX(GroupVertices[Group],MATCH(Edges[[#This Row],[Vertex 1]],GroupVertices[Vertex],0)),1,1,"")</f>
        <v>17</v>
      </c>
      <c r="BC123" s="78" t="str">
        <f>REPLACE(INDEX(GroupVertices[Group],MATCH(Edges[[#This Row],[Vertex 2]],GroupVertices[Vertex],0)),1,1,"")</f>
        <v>17</v>
      </c>
      <c r="BD123" s="48">
        <v>1</v>
      </c>
      <c r="BE123" s="49">
        <v>2.9411764705882355</v>
      </c>
      <c r="BF123" s="48">
        <v>0</v>
      </c>
      <c r="BG123" s="49">
        <v>0</v>
      </c>
      <c r="BH123" s="48">
        <v>0</v>
      </c>
      <c r="BI123" s="49">
        <v>0</v>
      </c>
      <c r="BJ123" s="48">
        <v>33</v>
      </c>
      <c r="BK123" s="49">
        <v>97.05882352941177</v>
      </c>
      <c r="BL123" s="48">
        <v>34</v>
      </c>
    </row>
    <row r="124" spans="1:64" ht="15">
      <c r="A124" s="64" t="s">
        <v>302</v>
      </c>
      <c r="B124" s="64" t="s">
        <v>302</v>
      </c>
      <c r="C124" s="65" t="s">
        <v>2501</v>
      </c>
      <c r="D124" s="66">
        <v>3</v>
      </c>
      <c r="E124" s="67" t="s">
        <v>136</v>
      </c>
      <c r="F124" s="68">
        <v>6</v>
      </c>
      <c r="G124" s="65"/>
      <c r="H124" s="69"/>
      <c r="I124" s="70"/>
      <c r="J124" s="70"/>
      <c r="K124" s="34" t="s">
        <v>65</v>
      </c>
      <c r="L124" s="77">
        <v>124</v>
      </c>
      <c r="M124" s="77"/>
      <c r="N124" s="72"/>
      <c r="O124" s="79" t="s">
        <v>176</v>
      </c>
      <c r="P124" s="81">
        <v>43479.8041087963</v>
      </c>
      <c r="Q124" s="79" t="s">
        <v>406</v>
      </c>
      <c r="R124" s="79"/>
      <c r="S124" s="79"/>
      <c r="T124" s="79" t="s">
        <v>469</v>
      </c>
      <c r="U124" s="82" t="s">
        <v>490</v>
      </c>
      <c r="V124" s="82" t="s">
        <v>490</v>
      </c>
      <c r="W124" s="81">
        <v>43479.8041087963</v>
      </c>
      <c r="X124" s="82" t="s">
        <v>681</v>
      </c>
      <c r="Y124" s="79"/>
      <c r="Z124" s="79"/>
      <c r="AA124" s="85" t="s">
        <v>809</v>
      </c>
      <c r="AB124" s="85" t="s">
        <v>808</v>
      </c>
      <c r="AC124" s="79" t="b">
        <v>0</v>
      </c>
      <c r="AD124" s="79">
        <v>2</v>
      </c>
      <c r="AE124" s="85" t="s">
        <v>838</v>
      </c>
      <c r="AF124" s="79" t="b">
        <v>0</v>
      </c>
      <c r="AG124" s="79" t="s">
        <v>839</v>
      </c>
      <c r="AH124" s="79"/>
      <c r="AI124" s="85" t="s">
        <v>835</v>
      </c>
      <c r="AJ124" s="79" t="b">
        <v>0</v>
      </c>
      <c r="AK124" s="79">
        <v>1</v>
      </c>
      <c r="AL124" s="85" t="s">
        <v>835</v>
      </c>
      <c r="AM124" s="79" t="s">
        <v>851</v>
      </c>
      <c r="AN124" s="79" t="b">
        <v>0</v>
      </c>
      <c r="AO124" s="85" t="s">
        <v>808</v>
      </c>
      <c r="AP124" s="79" t="s">
        <v>859</v>
      </c>
      <c r="AQ124" s="79">
        <v>0</v>
      </c>
      <c r="AR124" s="79">
        <v>0</v>
      </c>
      <c r="AS124" s="79"/>
      <c r="AT124" s="79"/>
      <c r="AU124" s="79"/>
      <c r="AV124" s="79"/>
      <c r="AW124" s="79"/>
      <c r="AX124" s="79"/>
      <c r="AY124" s="79"/>
      <c r="AZ124" s="79"/>
      <c r="BA124">
        <v>2</v>
      </c>
      <c r="BB124" s="78" t="str">
        <f>REPLACE(INDEX(GroupVertices[Group],MATCH(Edges[[#This Row],[Vertex 1]],GroupVertices[Vertex],0)),1,1,"")</f>
        <v>17</v>
      </c>
      <c r="BC124" s="78" t="str">
        <f>REPLACE(INDEX(GroupVertices[Group],MATCH(Edges[[#This Row],[Vertex 2]],GroupVertices[Vertex],0)),1,1,"")</f>
        <v>17</v>
      </c>
      <c r="BD124" s="48">
        <v>2</v>
      </c>
      <c r="BE124" s="49">
        <v>7.6923076923076925</v>
      </c>
      <c r="BF124" s="48">
        <v>0</v>
      </c>
      <c r="BG124" s="49">
        <v>0</v>
      </c>
      <c r="BH124" s="48">
        <v>0</v>
      </c>
      <c r="BI124" s="49">
        <v>0</v>
      </c>
      <c r="BJ124" s="48">
        <v>24</v>
      </c>
      <c r="BK124" s="49">
        <v>92.3076923076923</v>
      </c>
      <c r="BL124" s="48">
        <v>26</v>
      </c>
    </row>
    <row r="125" spans="1:64" ht="15">
      <c r="A125" s="64" t="s">
        <v>303</v>
      </c>
      <c r="B125" s="64" t="s">
        <v>302</v>
      </c>
      <c r="C125" s="65" t="s">
        <v>2501</v>
      </c>
      <c r="D125" s="66">
        <v>3</v>
      </c>
      <c r="E125" s="67" t="s">
        <v>136</v>
      </c>
      <c r="F125" s="68">
        <v>6</v>
      </c>
      <c r="G125" s="65"/>
      <c r="H125" s="69"/>
      <c r="I125" s="70"/>
      <c r="J125" s="70"/>
      <c r="K125" s="34" t="s">
        <v>65</v>
      </c>
      <c r="L125" s="77">
        <v>125</v>
      </c>
      <c r="M125" s="77"/>
      <c r="N125" s="72"/>
      <c r="O125" s="79" t="s">
        <v>330</v>
      </c>
      <c r="P125" s="81">
        <v>43479.80633101852</v>
      </c>
      <c r="Q125" s="79" t="s">
        <v>407</v>
      </c>
      <c r="R125" s="79"/>
      <c r="S125" s="79"/>
      <c r="T125" s="79"/>
      <c r="U125" s="79"/>
      <c r="V125" s="82" t="s">
        <v>563</v>
      </c>
      <c r="W125" s="81">
        <v>43479.80633101852</v>
      </c>
      <c r="X125" s="82" t="s">
        <v>682</v>
      </c>
      <c r="Y125" s="79"/>
      <c r="Z125" s="79"/>
      <c r="AA125" s="85" t="s">
        <v>810</v>
      </c>
      <c r="AB125" s="79"/>
      <c r="AC125" s="79" t="b">
        <v>0</v>
      </c>
      <c r="AD125" s="79">
        <v>0</v>
      </c>
      <c r="AE125" s="85" t="s">
        <v>835</v>
      </c>
      <c r="AF125" s="79" t="b">
        <v>0</v>
      </c>
      <c r="AG125" s="79" t="s">
        <v>839</v>
      </c>
      <c r="AH125" s="79"/>
      <c r="AI125" s="85" t="s">
        <v>835</v>
      </c>
      <c r="AJ125" s="79" t="b">
        <v>0</v>
      </c>
      <c r="AK125" s="79">
        <v>4</v>
      </c>
      <c r="AL125" s="85" t="s">
        <v>808</v>
      </c>
      <c r="AM125" s="79" t="s">
        <v>849</v>
      </c>
      <c r="AN125" s="79" t="b">
        <v>0</v>
      </c>
      <c r="AO125" s="85" t="s">
        <v>808</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17</v>
      </c>
      <c r="BC125" s="78" t="str">
        <f>REPLACE(INDEX(GroupVertices[Group],MATCH(Edges[[#This Row],[Vertex 2]],GroupVertices[Vertex],0)),1,1,"")</f>
        <v>17</v>
      </c>
      <c r="BD125" s="48">
        <v>1</v>
      </c>
      <c r="BE125" s="49">
        <v>4.3478260869565215</v>
      </c>
      <c r="BF125" s="48">
        <v>0</v>
      </c>
      <c r="BG125" s="49">
        <v>0</v>
      </c>
      <c r="BH125" s="48">
        <v>0</v>
      </c>
      <c r="BI125" s="49">
        <v>0</v>
      </c>
      <c r="BJ125" s="48">
        <v>22</v>
      </c>
      <c r="BK125" s="49">
        <v>95.65217391304348</v>
      </c>
      <c r="BL125" s="48">
        <v>23</v>
      </c>
    </row>
    <row r="126" spans="1:64" ht="15">
      <c r="A126" s="64" t="s">
        <v>303</v>
      </c>
      <c r="B126" s="64" t="s">
        <v>302</v>
      </c>
      <c r="C126" s="65" t="s">
        <v>2501</v>
      </c>
      <c r="D126" s="66">
        <v>3</v>
      </c>
      <c r="E126" s="67" t="s">
        <v>136</v>
      </c>
      <c r="F126" s="68">
        <v>6</v>
      </c>
      <c r="G126" s="65"/>
      <c r="H126" s="69"/>
      <c r="I126" s="70"/>
      <c r="J126" s="70"/>
      <c r="K126" s="34" t="s">
        <v>65</v>
      </c>
      <c r="L126" s="77">
        <v>126</v>
      </c>
      <c r="M126" s="77"/>
      <c r="N126" s="72"/>
      <c r="O126" s="79" t="s">
        <v>330</v>
      </c>
      <c r="P126" s="81">
        <v>43479.80638888889</v>
      </c>
      <c r="Q126" s="79" t="s">
        <v>408</v>
      </c>
      <c r="R126" s="79"/>
      <c r="S126" s="79"/>
      <c r="T126" s="79" t="s">
        <v>470</v>
      </c>
      <c r="U126" s="82" t="s">
        <v>490</v>
      </c>
      <c r="V126" s="82" t="s">
        <v>490</v>
      </c>
      <c r="W126" s="81">
        <v>43479.80638888889</v>
      </c>
      <c r="X126" s="82" t="s">
        <v>683</v>
      </c>
      <c r="Y126" s="79"/>
      <c r="Z126" s="79"/>
      <c r="AA126" s="85" t="s">
        <v>811</v>
      </c>
      <c r="AB126" s="79"/>
      <c r="AC126" s="79" t="b">
        <v>0</v>
      </c>
      <c r="AD126" s="79">
        <v>0</v>
      </c>
      <c r="AE126" s="85" t="s">
        <v>835</v>
      </c>
      <c r="AF126" s="79" t="b">
        <v>0</v>
      </c>
      <c r="AG126" s="79" t="s">
        <v>839</v>
      </c>
      <c r="AH126" s="79"/>
      <c r="AI126" s="85" t="s">
        <v>835</v>
      </c>
      <c r="AJ126" s="79" t="b">
        <v>0</v>
      </c>
      <c r="AK126" s="79">
        <v>1</v>
      </c>
      <c r="AL126" s="85" t="s">
        <v>809</v>
      </c>
      <c r="AM126" s="79" t="s">
        <v>849</v>
      </c>
      <c r="AN126" s="79" t="b">
        <v>0</v>
      </c>
      <c r="AO126" s="85" t="s">
        <v>809</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17</v>
      </c>
      <c r="BC126" s="78" t="str">
        <f>REPLACE(INDEX(GroupVertices[Group],MATCH(Edges[[#This Row],[Vertex 2]],GroupVertices[Vertex],0)),1,1,"")</f>
        <v>17</v>
      </c>
      <c r="BD126" s="48">
        <v>2</v>
      </c>
      <c r="BE126" s="49">
        <v>12.5</v>
      </c>
      <c r="BF126" s="48">
        <v>0</v>
      </c>
      <c r="BG126" s="49">
        <v>0</v>
      </c>
      <c r="BH126" s="48">
        <v>0</v>
      </c>
      <c r="BI126" s="49">
        <v>0</v>
      </c>
      <c r="BJ126" s="48">
        <v>14</v>
      </c>
      <c r="BK126" s="49">
        <v>87.5</v>
      </c>
      <c r="BL126" s="48">
        <v>16</v>
      </c>
    </row>
    <row r="127" spans="1:64" ht="15">
      <c r="A127" s="64" t="s">
        <v>304</v>
      </c>
      <c r="B127" s="64" t="s">
        <v>311</v>
      </c>
      <c r="C127" s="65" t="s">
        <v>2500</v>
      </c>
      <c r="D127" s="66">
        <v>3</v>
      </c>
      <c r="E127" s="67" t="s">
        <v>132</v>
      </c>
      <c r="F127" s="68">
        <v>32</v>
      </c>
      <c r="G127" s="65"/>
      <c r="H127" s="69"/>
      <c r="I127" s="70"/>
      <c r="J127" s="70"/>
      <c r="K127" s="34" t="s">
        <v>65</v>
      </c>
      <c r="L127" s="77">
        <v>127</v>
      </c>
      <c r="M127" s="77"/>
      <c r="N127" s="72"/>
      <c r="O127" s="79" t="s">
        <v>330</v>
      </c>
      <c r="P127" s="81">
        <v>43479.80640046296</v>
      </c>
      <c r="Q127" s="79" t="s">
        <v>353</v>
      </c>
      <c r="R127" s="79"/>
      <c r="S127" s="79"/>
      <c r="T127" s="79" t="s">
        <v>451</v>
      </c>
      <c r="U127" s="82" t="s">
        <v>478</v>
      </c>
      <c r="V127" s="82" t="s">
        <v>478</v>
      </c>
      <c r="W127" s="81">
        <v>43479.80640046296</v>
      </c>
      <c r="X127" s="82" t="s">
        <v>684</v>
      </c>
      <c r="Y127" s="79"/>
      <c r="Z127" s="79"/>
      <c r="AA127" s="85" t="s">
        <v>812</v>
      </c>
      <c r="AB127" s="79"/>
      <c r="AC127" s="79" t="b">
        <v>0</v>
      </c>
      <c r="AD127" s="79">
        <v>0</v>
      </c>
      <c r="AE127" s="85" t="s">
        <v>835</v>
      </c>
      <c r="AF127" s="79" t="b">
        <v>0</v>
      </c>
      <c r="AG127" s="79" t="s">
        <v>839</v>
      </c>
      <c r="AH127" s="79"/>
      <c r="AI127" s="85" t="s">
        <v>835</v>
      </c>
      <c r="AJ127" s="79" t="b">
        <v>0</v>
      </c>
      <c r="AK127" s="79">
        <v>32</v>
      </c>
      <c r="AL127" s="85" t="s">
        <v>820</v>
      </c>
      <c r="AM127" s="79" t="s">
        <v>849</v>
      </c>
      <c r="AN127" s="79" t="b">
        <v>0</v>
      </c>
      <c r="AO127" s="85" t="s">
        <v>820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7</v>
      </c>
      <c r="BK127" s="49">
        <v>100</v>
      </c>
      <c r="BL127" s="48">
        <v>7</v>
      </c>
    </row>
    <row r="128" spans="1:64" ht="15">
      <c r="A128" s="64" t="s">
        <v>305</v>
      </c>
      <c r="B128" s="64" t="s">
        <v>322</v>
      </c>
      <c r="C128" s="65" t="s">
        <v>2500</v>
      </c>
      <c r="D128" s="66">
        <v>3</v>
      </c>
      <c r="E128" s="67" t="s">
        <v>132</v>
      </c>
      <c r="F128" s="68">
        <v>32</v>
      </c>
      <c r="G128" s="65"/>
      <c r="H128" s="69"/>
      <c r="I128" s="70"/>
      <c r="J128" s="70"/>
      <c r="K128" s="34" t="s">
        <v>65</v>
      </c>
      <c r="L128" s="77">
        <v>128</v>
      </c>
      <c r="M128" s="77"/>
      <c r="N128" s="72"/>
      <c r="O128" s="79" t="s">
        <v>330</v>
      </c>
      <c r="P128" s="81">
        <v>43479.80642361111</v>
      </c>
      <c r="Q128" s="79" t="s">
        <v>355</v>
      </c>
      <c r="R128" s="82" t="s">
        <v>426</v>
      </c>
      <c r="S128" s="79" t="s">
        <v>440</v>
      </c>
      <c r="T128" s="79" t="s">
        <v>451</v>
      </c>
      <c r="U128" s="79"/>
      <c r="V128" s="82" t="s">
        <v>564</v>
      </c>
      <c r="W128" s="81">
        <v>43479.80642361111</v>
      </c>
      <c r="X128" s="82" t="s">
        <v>685</v>
      </c>
      <c r="Y128" s="79"/>
      <c r="Z128" s="79"/>
      <c r="AA128" s="85" t="s">
        <v>813</v>
      </c>
      <c r="AB128" s="79"/>
      <c r="AC128" s="79" t="b">
        <v>0</v>
      </c>
      <c r="AD128" s="79">
        <v>0</v>
      </c>
      <c r="AE128" s="85" t="s">
        <v>835</v>
      </c>
      <c r="AF128" s="79" t="b">
        <v>1</v>
      </c>
      <c r="AG128" s="79" t="s">
        <v>839</v>
      </c>
      <c r="AH128" s="79"/>
      <c r="AI128" s="85" t="s">
        <v>841</v>
      </c>
      <c r="AJ128" s="79" t="b">
        <v>0</v>
      </c>
      <c r="AK128" s="79">
        <v>323</v>
      </c>
      <c r="AL128" s="85" t="s">
        <v>831</v>
      </c>
      <c r="AM128" s="79" t="s">
        <v>849</v>
      </c>
      <c r="AN128" s="79" t="b">
        <v>0</v>
      </c>
      <c r="AO128" s="85" t="s">
        <v>831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10</v>
      </c>
      <c r="BK128" s="49">
        <v>100</v>
      </c>
      <c r="BL128" s="48">
        <v>10</v>
      </c>
    </row>
    <row r="129" spans="1:64" ht="15">
      <c r="A129" s="64" t="s">
        <v>306</v>
      </c>
      <c r="B129" s="64" t="s">
        <v>328</v>
      </c>
      <c r="C129" s="65" t="s">
        <v>2500</v>
      </c>
      <c r="D129" s="66">
        <v>3</v>
      </c>
      <c r="E129" s="67" t="s">
        <v>132</v>
      </c>
      <c r="F129" s="68">
        <v>32</v>
      </c>
      <c r="G129" s="65"/>
      <c r="H129" s="69"/>
      <c r="I129" s="70"/>
      <c r="J129" s="70"/>
      <c r="K129" s="34" t="s">
        <v>65</v>
      </c>
      <c r="L129" s="77">
        <v>129</v>
      </c>
      <c r="M129" s="77"/>
      <c r="N129" s="72"/>
      <c r="O129" s="79" t="s">
        <v>330</v>
      </c>
      <c r="P129" s="81">
        <v>43479.63118055555</v>
      </c>
      <c r="Q129" s="79" t="s">
        <v>409</v>
      </c>
      <c r="R129" s="82" t="s">
        <v>437</v>
      </c>
      <c r="S129" s="79" t="s">
        <v>448</v>
      </c>
      <c r="T129" s="79" t="s">
        <v>451</v>
      </c>
      <c r="U129" s="82" t="s">
        <v>491</v>
      </c>
      <c r="V129" s="82" t="s">
        <v>491</v>
      </c>
      <c r="W129" s="81">
        <v>43479.63118055555</v>
      </c>
      <c r="X129" s="82" t="s">
        <v>686</v>
      </c>
      <c r="Y129" s="79"/>
      <c r="Z129" s="79"/>
      <c r="AA129" s="85" t="s">
        <v>814</v>
      </c>
      <c r="AB129" s="79"/>
      <c r="AC129" s="79" t="b">
        <v>0</v>
      </c>
      <c r="AD129" s="79">
        <v>558</v>
      </c>
      <c r="AE129" s="85" t="s">
        <v>835</v>
      </c>
      <c r="AF129" s="79" t="b">
        <v>0</v>
      </c>
      <c r="AG129" s="79" t="s">
        <v>839</v>
      </c>
      <c r="AH129" s="79"/>
      <c r="AI129" s="85" t="s">
        <v>835</v>
      </c>
      <c r="AJ129" s="79" t="b">
        <v>0</v>
      </c>
      <c r="AK129" s="79">
        <v>367</v>
      </c>
      <c r="AL129" s="85" t="s">
        <v>835</v>
      </c>
      <c r="AM129" s="79" t="s">
        <v>851</v>
      </c>
      <c r="AN129" s="79" t="b">
        <v>0</v>
      </c>
      <c r="AO129" s="85" t="s">
        <v>814</v>
      </c>
      <c r="AP129" s="79" t="s">
        <v>859</v>
      </c>
      <c r="AQ129" s="79">
        <v>0</v>
      </c>
      <c r="AR129" s="79">
        <v>0</v>
      </c>
      <c r="AS129" s="79"/>
      <c r="AT129" s="79"/>
      <c r="AU129" s="79"/>
      <c r="AV129" s="79"/>
      <c r="AW129" s="79"/>
      <c r="AX129" s="79"/>
      <c r="AY129" s="79"/>
      <c r="AZ129" s="79"/>
      <c r="BA129">
        <v>1</v>
      </c>
      <c r="BB129" s="78" t="str">
        <f>REPLACE(INDEX(GroupVertices[Group],MATCH(Edges[[#This Row],[Vertex 1]],GroupVertices[Vertex],0)),1,1,"")</f>
        <v>8</v>
      </c>
      <c r="BC129" s="78" t="str">
        <f>REPLACE(INDEX(GroupVertices[Group],MATCH(Edges[[#This Row],[Vertex 2]],GroupVertices[Vertex],0)),1,1,"")</f>
        <v>8</v>
      </c>
      <c r="BD129" s="48"/>
      <c r="BE129" s="49"/>
      <c r="BF129" s="48"/>
      <c r="BG129" s="49"/>
      <c r="BH129" s="48"/>
      <c r="BI129" s="49"/>
      <c r="BJ129" s="48"/>
      <c r="BK129" s="49"/>
      <c r="BL129" s="48"/>
    </row>
    <row r="130" spans="1:64" ht="15">
      <c r="A130" s="64" t="s">
        <v>307</v>
      </c>
      <c r="B130" s="64" t="s">
        <v>328</v>
      </c>
      <c r="C130" s="65" t="s">
        <v>2500</v>
      </c>
      <c r="D130" s="66">
        <v>3</v>
      </c>
      <c r="E130" s="67" t="s">
        <v>132</v>
      </c>
      <c r="F130" s="68">
        <v>32</v>
      </c>
      <c r="G130" s="65"/>
      <c r="H130" s="69"/>
      <c r="I130" s="70"/>
      <c r="J130" s="70"/>
      <c r="K130" s="34" t="s">
        <v>65</v>
      </c>
      <c r="L130" s="77">
        <v>130</v>
      </c>
      <c r="M130" s="77"/>
      <c r="N130" s="72"/>
      <c r="O130" s="79" t="s">
        <v>330</v>
      </c>
      <c r="P130" s="81">
        <v>43479.806446759256</v>
      </c>
      <c r="Q130" s="79" t="s">
        <v>379</v>
      </c>
      <c r="R130" s="79"/>
      <c r="S130" s="79"/>
      <c r="T130" s="79" t="s">
        <v>451</v>
      </c>
      <c r="U130" s="79"/>
      <c r="V130" s="82" t="s">
        <v>565</v>
      </c>
      <c r="W130" s="81">
        <v>43479.806446759256</v>
      </c>
      <c r="X130" s="82" t="s">
        <v>687</v>
      </c>
      <c r="Y130" s="79"/>
      <c r="Z130" s="79"/>
      <c r="AA130" s="85" t="s">
        <v>815</v>
      </c>
      <c r="AB130" s="79"/>
      <c r="AC130" s="79" t="b">
        <v>0</v>
      </c>
      <c r="AD130" s="79">
        <v>0</v>
      </c>
      <c r="AE130" s="85" t="s">
        <v>835</v>
      </c>
      <c r="AF130" s="79" t="b">
        <v>0</v>
      </c>
      <c r="AG130" s="79" t="s">
        <v>839</v>
      </c>
      <c r="AH130" s="79"/>
      <c r="AI130" s="85" t="s">
        <v>835</v>
      </c>
      <c r="AJ130" s="79" t="b">
        <v>0</v>
      </c>
      <c r="AK130" s="79">
        <v>367</v>
      </c>
      <c r="AL130" s="85" t="s">
        <v>814</v>
      </c>
      <c r="AM130" s="79" t="s">
        <v>849</v>
      </c>
      <c r="AN130" s="79" t="b">
        <v>0</v>
      </c>
      <c r="AO130" s="85" t="s">
        <v>814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8</v>
      </c>
      <c r="BC130" s="78" t="str">
        <f>REPLACE(INDEX(GroupVertices[Group],MATCH(Edges[[#This Row],[Vertex 2]],GroupVertices[Vertex],0)),1,1,"")</f>
        <v>8</v>
      </c>
      <c r="BD130" s="48"/>
      <c r="BE130" s="49"/>
      <c r="BF130" s="48"/>
      <c r="BG130" s="49"/>
      <c r="BH130" s="48"/>
      <c r="BI130" s="49"/>
      <c r="BJ130" s="48"/>
      <c r="BK130" s="49"/>
      <c r="BL130" s="48"/>
    </row>
    <row r="131" spans="1:64" ht="15">
      <c r="A131" s="64" t="s">
        <v>306</v>
      </c>
      <c r="B131" s="64" t="s">
        <v>329</v>
      </c>
      <c r="C131" s="65" t="s">
        <v>2500</v>
      </c>
      <c r="D131" s="66">
        <v>3</v>
      </c>
      <c r="E131" s="67" t="s">
        <v>132</v>
      </c>
      <c r="F131" s="68">
        <v>32</v>
      </c>
      <c r="G131" s="65"/>
      <c r="H131" s="69"/>
      <c r="I131" s="70"/>
      <c r="J131" s="70"/>
      <c r="K131" s="34" t="s">
        <v>65</v>
      </c>
      <c r="L131" s="77">
        <v>131</v>
      </c>
      <c r="M131" s="77"/>
      <c r="N131" s="72"/>
      <c r="O131" s="79" t="s">
        <v>330</v>
      </c>
      <c r="P131" s="81">
        <v>43479.63118055555</v>
      </c>
      <c r="Q131" s="79" t="s">
        <v>409</v>
      </c>
      <c r="R131" s="82" t="s">
        <v>437</v>
      </c>
      <c r="S131" s="79" t="s">
        <v>448</v>
      </c>
      <c r="T131" s="79" t="s">
        <v>451</v>
      </c>
      <c r="U131" s="82" t="s">
        <v>491</v>
      </c>
      <c r="V131" s="82" t="s">
        <v>491</v>
      </c>
      <c r="W131" s="81">
        <v>43479.63118055555</v>
      </c>
      <c r="X131" s="82" t="s">
        <v>686</v>
      </c>
      <c r="Y131" s="79"/>
      <c r="Z131" s="79"/>
      <c r="AA131" s="85" t="s">
        <v>814</v>
      </c>
      <c r="AB131" s="79"/>
      <c r="AC131" s="79" t="b">
        <v>0</v>
      </c>
      <c r="AD131" s="79">
        <v>558</v>
      </c>
      <c r="AE131" s="85" t="s">
        <v>835</v>
      </c>
      <c r="AF131" s="79" t="b">
        <v>0</v>
      </c>
      <c r="AG131" s="79" t="s">
        <v>839</v>
      </c>
      <c r="AH131" s="79"/>
      <c r="AI131" s="85" t="s">
        <v>835</v>
      </c>
      <c r="AJ131" s="79" t="b">
        <v>0</v>
      </c>
      <c r="AK131" s="79">
        <v>367</v>
      </c>
      <c r="AL131" s="85" t="s">
        <v>835</v>
      </c>
      <c r="AM131" s="79" t="s">
        <v>851</v>
      </c>
      <c r="AN131" s="79" t="b">
        <v>0</v>
      </c>
      <c r="AO131" s="85" t="s">
        <v>814</v>
      </c>
      <c r="AP131" s="79" t="s">
        <v>859</v>
      </c>
      <c r="AQ131" s="79">
        <v>0</v>
      </c>
      <c r="AR131" s="79">
        <v>0</v>
      </c>
      <c r="AS131" s="79"/>
      <c r="AT131" s="79"/>
      <c r="AU131" s="79"/>
      <c r="AV131" s="79"/>
      <c r="AW131" s="79"/>
      <c r="AX131" s="79"/>
      <c r="AY131" s="79"/>
      <c r="AZ131" s="79"/>
      <c r="BA131">
        <v>1</v>
      </c>
      <c r="BB131" s="78" t="str">
        <f>REPLACE(INDEX(GroupVertices[Group],MATCH(Edges[[#This Row],[Vertex 1]],GroupVertices[Vertex],0)),1,1,"")</f>
        <v>8</v>
      </c>
      <c r="BC131" s="78" t="str">
        <f>REPLACE(INDEX(GroupVertices[Group],MATCH(Edges[[#This Row],[Vertex 2]],GroupVertices[Vertex],0)),1,1,"")</f>
        <v>8</v>
      </c>
      <c r="BD131" s="48">
        <v>1</v>
      </c>
      <c r="BE131" s="49">
        <v>3.3333333333333335</v>
      </c>
      <c r="BF131" s="48">
        <v>2</v>
      </c>
      <c r="BG131" s="49">
        <v>6.666666666666667</v>
      </c>
      <c r="BH131" s="48">
        <v>0</v>
      </c>
      <c r="BI131" s="49">
        <v>0</v>
      </c>
      <c r="BJ131" s="48">
        <v>27</v>
      </c>
      <c r="BK131" s="49">
        <v>90</v>
      </c>
      <c r="BL131" s="48">
        <v>30</v>
      </c>
    </row>
    <row r="132" spans="1:64" ht="15">
      <c r="A132" s="64" t="s">
        <v>307</v>
      </c>
      <c r="B132" s="64" t="s">
        <v>329</v>
      </c>
      <c r="C132" s="65" t="s">
        <v>2500</v>
      </c>
      <c r="D132" s="66">
        <v>3</v>
      </c>
      <c r="E132" s="67" t="s">
        <v>132</v>
      </c>
      <c r="F132" s="68">
        <v>32</v>
      </c>
      <c r="G132" s="65"/>
      <c r="H132" s="69"/>
      <c r="I132" s="70"/>
      <c r="J132" s="70"/>
      <c r="K132" s="34" t="s">
        <v>65</v>
      </c>
      <c r="L132" s="77">
        <v>132</v>
      </c>
      <c r="M132" s="77"/>
      <c r="N132" s="72"/>
      <c r="O132" s="79" t="s">
        <v>330</v>
      </c>
      <c r="P132" s="81">
        <v>43479.806446759256</v>
      </c>
      <c r="Q132" s="79" t="s">
        <v>379</v>
      </c>
      <c r="R132" s="79"/>
      <c r="S132" s="79"/>
      <c r="T132" s="79" t="s">
        <v>451</v>
      </c>
      <c r="U132" s="79"/>
      <c r="V132" s="82" t="s">
        <v>565</v>
      </c>
      <c r="W132" s="81">
        <v>43479.806446759256</v>
      </c>
      <c r="X132" s="82" t="s">
        <v>687</v>
      </c>
      <c r="Y132" s="79"/>
      <c r="Z132" s="79"/>
      <c r="AA132" s="85" t="s">
        <v>815</v>
      </c>
      <c r="AB132" s="79"/>
      <c r="AC132" s="79" t="b">
        <v>0</v>
      </c>
      <c r="AD132" s="79">
        <v>0</v>
      </c>
      <c r="AE132" s="85" t="s">
        <v>835</v>
      </c>
      <c r="AF132" s="79" t="b">
        <v>0</v>
      </c>
      <c r="AG132" s="79" t="s">
        <v>839</v>
      </c>
      <c r="AH132" s="79"/>
      <c r="AI132" s="85" t="s">
        <v>835</v>
      </c>
      <c r="AJ132" s="79" t="b">
        <v>0</v>
      </c>
      <c r="AK132" s="79">
        <v>367</v>
      </c>
      <c r="AL132" s="85" t="s">
        <v>814</v>
      </c>
      <c r="AM132" s="79" t="s">
        <v>849</v>
      </c>
      <c r="AN132" s="79" t="b">
        <v>0</v>
      </c>
      <c r="AO132" s="85" t="s">
        <v>814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8</v>
      </c>
      <c r="BC132" s="78" t="str">
        <f>REPLACE(INDEX(GroupVertices[Group],MATCH(Edges[[#This Row],[Vertex 2]],GroupVertices[Vertex],0)),1,1,"")</f>
        <v>8</v>
      </c>
      <c r="BD132" s="48"/>
      <c r="BE132" s="49"/>
      <c r="BF132" s="48"/>
      <c r="BG132" s="49"/>
      <c r="BH132" s="48"/>
      <c r="BI132" s="49"/>
      <c r="BJ132" s="48"/>
      <c r="BK132" s="49"/>
      <c r="BL132" s="48"/>
    </row>
    <row r="133" spans="1:64" ht="15">
      <c r="A133" s="64" t="s">
        <v>307</v>
      </c>
      <c r="B133" s="64" t="s">
        <v>306</v>
      </c>
      <c r="C133" s="65" t="s">
        <v>2500</v>
      </c>
      <c r="D133" s="66">
        <v>3</v>
      </c>
      <c r="E133" s="67" t="s">
        <v>132</v>
      </c>
      <c r="F133" s="68">
        <v>32</v>
      </c>
      <c r="G133" s="65"/>
      <c r="H133" s="69"/>
      <c r="I133" s="70"/>
      <c r="J133" s="70"/>
      <c r="K133" s="34" t="s">
        <v>65</v>
      </c>
      <c r="L133" s="77">
        <v>133</v>
      </c>
      <c r="M133" s="77"/>
      <c r="N133" s="72"/>
      <c r="O133" s="79" t="s">
        <v>330</v>
      </c>
      <c r="P133" s="81">
        <v>43479.806446759256</v>
      </c>
      <c r="Q133" s="79" t="s">
        <v>379</v>
      </c>
      <c r="R133" s="79"/>
      <c r="S133" s="79"/>
      <c r="T133" s="79" t="s">
        <v>451</v>
      </c>
      <c r="U133" s="79"/>
      <c r="V133" s="82" t="s">
        <v>565</v>
      </c>
      <c r="W133" s="81">
        <v>43479.806446759256</v>
      </c>
      <c r="X133" s="82" t="s">
        <v>687</v>
      </c>
      <c r="Y133" s="79"/>
      <c r="Z133" s="79"/>
      <c r="AA133" s="85" t="s">
        <v>815</v>
      </c>
      <c r="AB133" s="79"/>
      <c r="AC133" s="79" t="b">
        <v>0</v>
      </c>
      <c r="AD133" s="79">
        <v>0</v>
      </c>
      <c r="AE133" s="85" t="s">
        <v>835</v>
      </c>
      <c r="AF133" s="79" t="b">
        <v>0</v>
      </c>
      <c r="AG133" s="79" t="s">
        <v>839</v>
      </c>
      <c r="AH133" s="79"/>
      <c r="AI133" s="85" t="s">
        <v>835</v>
      </c>
      <c r="AJ133" s="79" t="b">
        <v>0</v>
      </c>
      <c r="AK133" s="79">
        <v>367</v>
      </c>
      <c r="AL133" s="85" t="s">
        <v>814</v>
      </c>
      <c r="AM133" s="79" t="s">
        <v>849</v>
      </c>
      <c r="AN133" s="79" t="b">
        <v>0</v>
      </c>
      <c r="AO133" s="85" t="s">
        <v>814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8</v>
      </c>
      <c r="BC133" s="78" t="str">
        <f>REPLACE(INDEX(GroupVertices[Group],MATCH(Edges[[#This Row],[Vertex 2]],GroupVertices[Vertex],0)),1,1,"")</f>
        <v>8</v>
      </c>
      <c r="BD133" s="48">
        <v>1</v>
      </c>
      <c r="BE133" s="49">
        <v>4.761904761904762</v>
      </c>
      <c r="BF133" s="48">
        <v>0</v>
      </c>
      <c r="BG133" s="49">
        <v>0</v>
      </c>
      <c r="BH133" s="48">
        <v>0</v>
      </c>
      <c r="BI133" s="49">
        <v>0</v>
      </c>
      <c r="BJ133" s="48">
        <v>20</v>
      </c>
      <c r="BK133" s="49">
        <v>95.23809523809524</v>
      </c>
      <c r="BL133" s="48">
        <v>21</v>
      </c>
    </row>
    <row r="134" spans="1:64" ht="15">
      <c r="A134" s="64" t="s">
        <v>308</v>
      </c>
      <c r="B134" s="64" t="s">
        <v>308</v>
      </c>
      <c r="C134" s="65" t="s">
        <v>2500</v>
      </c>
      <c r="D134" s="66">
        <v>3</v>
      </c>
      <c r="E134" s="67" t="s">
        <v>132</v>
      </c>
      <c r="F134" s="68">
        <v>32</v>
      </c>
      <c r="G134" s="65"/>
      <c r="H134" s="69"/>
      <c r="I134" s="70"/>
      <c r="J134" s="70"/>
      <c r="K134" s="34" t="s">
        <v>65</v>
      </c>
      <c r="L134" s="77">
        <v>134</v>
      </c>
      <c r="M134" s="77"/>
      <c r="N134" s="72"/>
      <c r="O134" s="79" t="s">
        <v>176</v>
      </c>
      <c r="P134" s="81">
        <v>43479.76841435185</v>
      </c>
      <c r="Q134" s="79" t="s">
        <v>410</v>
      </c>
      <c r="R134" s="79"/>
      <c r="S134" s="79"/>
      <c r="T134" s="79" t="s">
        <v>451</v>
      </c>
      <c r="U134" s="82" t="s">
        <v>492</v>
      </c>
      <c r="V134" s="82" t="s">
        <v>492</v>
      </c>
      <c r="W134" s="81">
        <v>43479.76841435185</v>
      </c>
      <c r="X134" s="82" t="s">
        <v>688</v>
      </c>
      <c r="Y134" s="79"/>
      <c r="Z134" s="79"/>
      <c r="AA134" s="85" t="s">
        <v>816</v>
      </c>
      <c r="AB134" s="79"/>
      <c r="AC134" s="79" t="b">
        <v>0</v>
      </c>
      <c r="AD134" s="79">
        <v>76</v>
      </c>
      <c r="AE134" s="85" t="s">
        <v>835</v>
      </c>
      <c r="AF134" s="79" t="b">
        <v>0</v>
      </c>
      <c r="AG134" s="79" t="s">
        <v>839</v>
      </c>
      <c r="AH134" s="79"/>
      <c r="AI134" s="85" t="s">
        <v>835</v>
      </c>
      <c r="AJ134" s="79" t="b">
        <v>0</v>
      </c>
      <c r="AK134" s="79">
        <v>40</v>
      </c>
      <c r="AL134" s="85" t="s">
        <v>835</v>
      </c>
      <c r="AM134" s="79" t="s">
        <v>851</v>
      </c>
      <c r="AN134" s="79" t="b">
        <v>0</v>
      </c>
      <c r="AO134" s="85" t="s">
        <v>816</v>
      </c>
      <c r="AP134" s="79" t="s">
        <v>859</v>
      </c>
      <c r="AQ134" s="79">
        <v>0</v>
      </c>
      <c r="AR134" s="79">
        <v>0</v>
      </c>
      <c r="AS134" s="79"/>
      <c r="AT134" s="79"/>
      <c r="AU134" s="79"/>
      <c r="AV134" s="79"/>
      <c r="AW134" s="79"/>
      <c r="AX134" s="79"/>
      <c r="AY134" s="79"/>
      <c r="AZ134" s="79"/>
      <c r="BA134">
        <v>1</v>
      </c>
      <c r="BB134" s="78" t="str">
        <f>REPLACE(INDEX(GroupVertices[Group],MATCH(Edges[[#This Row],[Vertex 1]],GroupVertices[Vertex],0)),1,1,"")</f>
        <v>16</v>
      </c>
      <c r="BC134" s="78" t="str">
        <f>REPLACE(INDEX(GroupVertices[Group],MATCH(Edges[[#This Row],[Vertex 2]],GroupVertices[Vertex],0)),1,1,"")</f>
        <v>16</v>
      </c>
      <c r="BD134" s="48">
        <v>4</v>
      </c>
      <c r="BE134" s="49">
        <v>9.090909090909092</v>
      </c>
      <c r="BF134" s="48">
        <v>0</v>
      </c>
      <c r="BG134" s="49">
        <v>0</v>
      </c>
      <c r="BH134" s="48">
        <v>0</v>
      </c>
      <c r="BI134" s="49">
        <v>0</v>
      </c>
      <c r="BJ134" s="48">
        <v>40</v>
      </c>
      <c r="BK134" s="49">
        <v>90.9090909090909</v>
      </c>
      <c r="BL134" s="48">
        <v>44</v>
      </c>
    </row>
    <row r="135" spans="1:64" ht="15">
      <c r="A135" s="64" t="s">
        <v>309</v>
      </c>
      <c r="B135" s="64" t="s">
        <v>308</v>
      </c>
      <c r="C135" s="65" t="s">
        <v>2500</v>
      </c>
      <c r="D135" s="66">
        <v>3</v>
      </c>
      <c r="E135" s="67" t="s">
        <v>132</v>
      </c>
      <c r="F135" s="68">
        <v>32</v>
      </c>
      <c r="G135" s="65"/>
      <c r="H135" s="69"/>
      <c r="I135" s="70"/>
      <c r="J135" s="70"/>
      <c r="K135" s="34" t="s">
        <v>65</v>
      </c>
      <c r="L135" s="77">
        <v>135</v>
      </c>
      <c r="M135" s="77"/>
      <c r="N135" s="72"/>
      <c r="O135" s="79" t="s">
        <v>330</v>
      </c>
      <c r="P135" s="81">
        <v>43479.806446759256</v>
      </c>
      <c r="Q135" s="79" t="s">
        <v>411</v>
      </c>
      <c r="R135" s="79"/>
      <c r="S135" s="79"/>
      <c r="T135" s="79" t="s">
        <v>451</v>
      </c>
      <c r="U135" s="79"/>
      <c r="V135" s="82" t="s">
        <v>566</v>
      </c>
      <c r="W135" s="81">
        <v>43479.806446759256</v>
      </c>
      <c r="X135" s="82" t="s">
        <v>689</v>
      </c>
      <c r="Y135" s="79"/>
      <c r="Z135" s="79"/>
      <c r="AA135" s="85" t="s">
        <v>817</v>
      </c>
      <c r="AB135" s="79"/>
      <c r="AC135" s="79" t="b">
        <v>0</v>
      </c>
      <c r="AD135" s="79">
        <v>0</v>
      </c>
      <c r="AE135" s="85" t="s">
        <v>835</v>
      </c>
      <c r="AF135" s="79" t="b">
        <v>0</v>
      </c>
      <c r="AG135" s="79" t="s">
        <v>839</v>
      </c>
      <c r="AH135" s="79"/>
      <c r="AI135" s="85" t="s">
        <v>835</v>
      </c>
      <c r="AJ135" s="79" t="b">
        <v>0</v>
      </c>
      <c r="AK135" s="79">
        <v>40</v>
      </c>
      <c r="AL135" s="85" t="s">
        <v>816</v>
      </c>
      <c r="AM135" s="79" t="s">
        <v>850</v>
      </c>
      <c r="AN135" s="79" t="b">
        <v>0</v>
      </c>
      <c r="AO135" s="85" t="s">
        <v>816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16</v>
      </c>
      <c r="BC135" s="78" t="str">
        <f>REPLACE(INDEX(GroupVertices[Group],MATCH(Edges[[#This Row],[Vertex 2]],GroupVertices[Vertex],0)),1,1,"")</f>
        <v>16</v>
      </c>
      <c r="BD135" s="48">
        <v>2</v>
      </c>
      <c r="BE135" s="49">
        <v>9.090909090909092</v>
      </c>
      <c r="BF135" s="48">
        <v>0</v>
      </c>
      <c r="BG135" s="49">
        <v>0</v>
      </c>
      <c r="BH135" s="48">
        <v>0</v>
      </c>
      <c r="BI135" s="49">
        <v>0</v>
      </c>
      <c r="BJ135" s="48">
        <v>20</v>
      </c>
      <c r="BK135" s="49">
        <v>90.9090909090909</v>
      </c>
      <c r="BL135" s="48">
        <v>22</v>
      </c>
    </row>
    <row r="136" spans="1:64" ht="15">
      <c r="A136" s="64" t="s">
        <v>310</v>
      </c>
      <c r="B136" s="64" t="s">
        <v>311</v>
      </c>
      <c r="C136" s="65" t="s">
        <v>2500</v>
      </c>
      <c r="D136" s="66">
        <v>3</v>
      </c>
      <c r="E136" s="67" t="s">
        <v>132</v>
      </c>
      <c r="F136" s="68">
        <v>32</v>
      </c>
      <c r="G136" s="65"/>
      <c r="H136" s="69"/>
      <c r="I136" s="70"/>
      <c r="J136" s="70"/>
      <c r="K136" s="34" t="s">
        <v>65</v>
      </c>
      <c r="L136" s="77">
        <v>136</v>
      </c>
      <c r="M136" s="77"/>
      <c r="N136" s="72"/>
      <c r="O136" s="79" t="s">
        <v>330</v>
      </c>
      <c r="P136" s="81">
        <v>43479.80645833333</v>
      </c>
      <c r="Q136" s="79" t="s">
        <v>333</v>
      </c>
      <c r="R136" s="79"/>
      <c r="S136" s="79"/>
      <c r="T136" s="79" t="s">
        <v>451</v>
      </c>
      <c r="U136" s="82" t="s">
        <v>474</v>
      </c>
      <c r="V136" s="82" t="s">
        <v>474</v>
      </c>
      <c r="W136" s="81">
        <v>43479.80645833333</v>
      </c>
      <c r="X136" s="82" t="s">
        <v>690</v>
      </c>
      <c r="Y136" s="79"/>
      <c r="Z136" s="79"/>
      <c r="AA136" s="85" t="s">
        <v>818</v>
      </c>
      <c r="AB136" s="79"/>
      <c r="AC136" s="79" t="b">
        <v>0</v>
      </c>
      <c r="AD136" s="79">
        <v>0</v>
      </c>
      <c r="AE136" s="85" t="s">
        <v>835</v>
      </c>
      <c r="AF136" s="79" t="b">
        <v>0</v>
      </c>
      <c r="AG136" s="79" t="s">
        <v>839</v>
      </c>
      <c r="AH136" s="79"/>
      <c r="AI136" s="85" t="s">
        <v>835</v>
      </c>
      <c r="AJ136" s="79" t="b">
        <v>0</v>
      </c>
      <c r="AK136" s="79">
        <v>37</v>
      </c>
      <c r="AL136" s="85" t="s">
        <v>819</v>
      </c>
      <c r="AM136" s="79" t="s">
        <v>849</v>
      </c>
      <c r="AN136" s="79" t="b">
        <v>0</v>
      </c>
      <c r="AO136" s="85" t="s">
        <v>819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14</v>
      </c>
      <c r="BK136" s="49">
        <v>100</v>
      </c>
      <c r="BL136" s="48">
        <v>14</v>
      </c>
    </row>
    <row r="137" spans="1:64" ht="15">
      <c r="A137" s="64" t="s">
        <v>311</v>
      </c>
      <c r="B137" s="64" t="s">
        <v>311</v>
      </c>
      <c r="C137" s="65" t="s">
        <v>2501</v>
      </c>
      <c r="D137" s="66">
        <v>3</v>
      </c>
      <c r="E137" s="67" t="s">
        <v>136</v>
      </c>
      <c r="F137" s="68">
        <v>6</v>
      </c>
      <c r="G137" s="65"/>
      <c r="H137" s="69"/>
      <c r="I137" s="70"/>
      <c r="J137" s="70"/>
      <c r="K137" s="34" t="s">
        <v>65</v>
      </c>
      <c r="L137" s="77">
        <v>137</v>
      </c>
      <c r="M137" s="77"/>
      <c r="N137" s="72"/>
      <c r="O137" s="79" t="s">
        <v>176</v>
      </c>
      <c r="P137" s="81">
        <v>43479.76552083333</v>
      </c>
      <c r="Q137" s="79" t="s">
        <v>412</v>
      </c>
      <c r="R137" s="79"/>
      <c r="S137" s="79"/>
      <c r="T137" s="79" t="s">
        <v>451</v>
      </c>
      <c r="U137" s="82" t="s">
        <v>474</v>
      </c>
      <c r="V137" s="82" t="s">
        <v>474</v>
      </c>
      <c r="W137" s="81">
        <v>43479.76552083333</v>
      </c>
      <c r="X137" s="82" t="s">
        <v>691</v>
      </c>
      <c r="Y137" s="79"/>
      <c r="Z137" s="79"/>
      <c r="AA137" s="85" t="s">
        <v>819</v>
      </c>
      <c r="AB137" s="79"/>
      <c r="AC137" s="79" t="b">
        <v>0</v>
      </c>
      <c r="AD137" s="79">
        <v>104</v>
      </c>
      <c r="AE137" s="85" t="s">
        <v>835</v>
      </c>
      <c r="AF137" s="79" t="b">
        <v>0</v>
      </c>
      <c r="AG137" s="79" t="s">
        <v>839</v>
      </c>
      <c r="AH137" s="79"/>
      <c r="AI137" s="85" t="s">
        <v>835</v>
      </c>
      <c r="AJ137" s="79" t="b">
        <v>0</v>
      </c>
      <c r="AK137" s="79">
        <v>37</v>
      </c>
      <c r="AL137" s="85" t="s">
        <v>835</v>
      </c>
      <c r="AM137" s="79" t="s">
        <v>849</v>
      </c>
      <c r="AN137" s="79" t="b">
        <v>0</v>
      </c>
      <c r="AO137" s="85" t="s">
        <v>819</v>
      </c>
      <c r="AP137" s="79" t="s">
        <v>859</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12</v>
      </c>
      <c r="BK137" s="49">
        <v>100</v>
      </c>
      <c r="BL137" s="48">
        <v>12</v>
      </c>
    </row>
    <row r="138" spans="1:64" ht="15">
      <c r="A138" s="64" t="s">
        <v>311</v>
      </c>
      <c r="B138" s="64" t="s">
        <v>311</v>
      </c>
      <c r="C138" s="65" t="s">
        <v>2501</v>
      </c>
      <c r="D138" s="66">
        <v>3</v>
      </c>
      <c r="E138" s="67" t="s">
        <v>136</v>
      </c>
      <c r="F138" s="68">
        <v>6</v>
      </c>
      <c r="G138" s="65"/>
      <c r="H138" s="69"/>
      <c r="I138" s="70"/>
      <c r="J138" s="70"/>
      <c r="K138" s="34" t="s">
        <v>65</v>
      </c>
      <c r="L138" s="77">
        <v>138</v>
      </c>
      <c r="M138" s="77"/>
      <c r="N138" s="72"/>
      <c r="O138" s="79" t="s">
        <v>176</v>
      </c>
      <c r="P138" s="81">
        <v>43479.76288194444</v>
      </c>
      <c r="Q138" s="79" t="s">
        <v>413</v>
      </c>
      <c r="R138" s="79"/>
      <c r="S138" s="79"/>
      <c r="T138" s="79" t="s">
        <v>451</v>
      </c>
      <c r="U138" s="82" t="s">
        <v>478</v>
      </c>
      <c r="V138" s="82" t="s">
        <v>478</v>
      </c>
      <c r="W138" s="81">
        <v>43479.76288194444</v>
      </c>
      <c r="X138" s="82" t="s">
        <v>692</v>
      </c>
      <c r="Y138" s="79"/>
      <c r="Z138" s="79"/>
      <c r="AA138" s="85" t="s">
        <v>820</v>
      </c>
      <c r="AB138" s="79"/>
      <c r="AC138" s="79" t="b">
        <v>0</v>
      </c>
      <c r="AD138" s="79">
        <v>82</v>
      </c>
      <c r="AE138" s="85" t="s">
        <v>835</v>
      </c>
      <c r="AF138" s="79" t="b">
        <v>0</v>
      </c>
      <c r="AG138" s="79" t="s">
        <v>839</v>
      </c>
      <c r="AH138" s="79"/>
      <c r="AI138" s="85" t="s">
        <v>835</v>
      </c>
      <c r="AJ138" s="79" t="b">
        <v>0</v>
      </c>
      <c r="AK138" s="79">
        <v>32</v>
      </c>
      <c r="AL138" s="85" t="s">
        <v>835</v>
      </c>
      <c r="AM138" s="79" t="s">
        <v>849</v>
      </c>
      <c r="AN138" s="79" t="b">
        <v>0</v>
      </c>
      <c r="AO138" s="85" t="s">
        <v>820</v>
      </c>
      <c r="AP138" s="79" t="s">
        <v>859</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5</v>
      </c>
      <c r="BK138" s="49">
        <v>100</v>
      </c>
      <c r="BL138" s="48">
        <v>5</v>
      </c>
    </row>
    <row r="139" spans="1:64" ht="15">
      <c r="A139" s="64" t="s">
        <v>312</v>
      </c>
      <c r="B139" s="64" t="s">
        <v>311</v>
      </c>
      <c r="C139" s="65" t="s">
        <v>2500</v>
      </c>
      <c r="D139" s="66">
        <v>3</v>
      </c>
      <c r="E139" s="67" t="s">
        <v>132</v>
      </c>
      <c r="F139" s="68">
        <v>32</v>
      </c>
      <c r="G139" s="65"/>
      <c r="H139" s="69"/>
      <c r="I139" s="70"/>
      <c r="J139" s="70"/>
      <c r="K139" s="34" t="s">
        <v>65</v>
      </c>
      <c r="L139" s="77">
        <v>139</v>
      </c>
      <c r="M139" s="77"/>
      <c r="N139" s="72"/>
      <c r="O139" s="79" t="s">
        <v>330</v>
      </c>
      <c r="P139" s="81">
        <v>43479.80646990741</v>
      </c>
      <c r="Q139" s="79" t="s">
        <v>353</v>
      </c>
      <c r="R139" s="79"/>
      <c r="S139" s="79"/>
      <c r="T139" s="79" t="s">
        <v>451</v>
      </c>
      <c r="U139" s="82" t="s">
        <v>478</v>
      </c>
      <c r="V139" s="82" t="s">
        <v>478</v>
      </c>
      <c r="W139" s="81">
        <v>43479.80646990741</v>
      </c>
      <c r="X139" s="82" t="s">
        <v>693</v>
      </c>
      <c r="Y139" s="79"/>
      <c r="Z139" s="79"/>
      <c r="AA139" s="85" t="s">
        <v>821</v>
      </c>
      <c r="AB139" s="79"/>
      <c r="AC139" s="79" t="b">
        <v>0</v>
      </c>
      <c r="AD139" s="79">
        <v>0</v>
      </c>
      <c r="AE139" s="85" t="s">
        <v>835</v>
      </c>
      <c r="AF139" s="79" t="b">
        <v>0</v>
      </c>
      <c r="AG139" s="79" t="s">
        <v>839</v>
      </c>
      <c r="AH139" s="79"/>
      <c r="AI139" s="85" t="s">
        <v>835</v>
      </c>
      <c r="AJ139" s="79" t="b">
        <v>0</v>
      </c>
      <c r="AK139" s="79">
        <v>32</v>
      </c>
      <c r="AL139" s="85" t="s">
        <v>820</v>
      </c>
      <c r="AM139" s="79" t="s">
        <v>851</v>
      </c>
      <c r="AN139" s="79" t="b">
        <v>0</v>
      </c>
      <c r="AO139" s="85" t="s">
        <v>820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7</v>
      </c>
      <c r="BK139" s="49">
        <v>100</v>
      </c>
      <c r="BL139" s="48">
        <v>7</v>
      </c>
    </row>
    <row r="140" spans="1:64" ht="15">
      <c r="A140" s="64" t="s">
        <v>313</v>
      </c>
      <c r="B140" s="64" t="s">
        <v>313</v>
      </c>
      <c r="C140" s="65" t="s">
        <v>2500</v>
      </c>
      <c r="D140" s="66">
        <v>3</v>
      </c>
      <c r="E140" s="67" t="s">
        <v>132</v>
      </c>
      <c r="F140" s="68">
        <v>32</v>
      </c>
      <c r="G140" s="65"/>
      <c r="H140" s="69"/>
      <c r="I140" s="70"/>
      <c r="J140" s="70"/>
      <c r="K140" s="34" t="s">
        <v>65</v>
      </c>
      <c r="L140" s="77">
        <v>140</v>
      </c>
      <c r="M140" s="77"/>
      <c r="N140" s="72"/>
      <c r="O140" s="79" t="s">
        <v>176</v>
      </c>
      <c r="P140" s="81">
        <v>43479.80648148148</v>
      </c>
      <c r="Q140" s="79" t="s">
        <v>414</v>
      </c>
      <c r="R140" s="79"/>
      <c r="S140" s="79"/>
      <c r="T140" s="79" t="s">
        <v>471</v>
      </c>
      <c r="U140" s="79"/>
      <c r="V140" s="82" t="s">
        <v>567</v>
      </c>
      <c r="W140" s="81">
        <v>43479.80648148148</v>
      </c>
      <c r="X140" s="82" t="s">
        <v>694</v>
      </c>
      <c r="Y140" s="79"/>
      <c r="Z140" s="79"/>
      <c r="AA140" s="85" t="s">
        <v>822</v>
      </c>
      <c r="AB140" s="79"/>
      <c r="AC140" s="79" t="b">
        <v>0</v>
      </c>
      <c r="AD140" s="79">
        <v>0</v>
      </c>
      <c r="AE140" s="85" t="s">
        <v>835</v>
      </c>
      <c r="AF140" s="79" t="b">
        <v>0</v>
      </c>
      <c r="AG140" s="79" t="s">
        <v>839</v>
      </c>
      <c r="AH140" s="79"/>
      <c r="AI140" s="85" t="s">
        <v>835</v>
      </c>
      <c r="AJ140" s="79" t="b">
        <v>0</v>
      </c>
      <c r="AK140" s="79">
        <v>0</v>
      </c>
      <c r="AL140" s="85" t="s">
        <v>835</v>
      </c>
      <c r="AM140" s="79" t="s">
        <v>849</v>
      </c>
      <c r="AN140" s="79" t="b">
        <v>0</v>
      </c>
      <c r="AO140" s="85" t="s">
        <v>822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0</v>
      </c>
      <c r="BE140" s="49">
        <v>0</v>
      </c>
      <c r="BF140" s="48">
        <v>1</v>
      </c>
      <c r="BG140" s="49">
        <v>3.8461538461538463</v>
      </c>
      <c r="BH140" s="48">
        <v>0</v>
      </c>
      <c r="BI140" s="49">
        <v>0</v>
      </c>
      <c r="BJ140" s="48">
        <v>25</v>
      </c>
      <c r="BK140" s="49">
        <v>96.15384615384616</v>
      </c>
      <c r="BL140" s="48">
        <v>26</v>
      </c>
    </row>
    <row r="141" spans="1:64" ht="15">
      <c r="A141" s="64" t="s">
        <v>314</v>
      </c>
      <c r="B141" s="64" t="s">
        <v>314</v>
      </c>
      <c r="C141" s="65" t="s">
        <v>2500</v>
      </c>
      <c r="D141" s="66">
        <v>3</v>
      </c>
      <c r="E141" s="67" t="s">
        <v>132</v>
      </c>
      <c r="F141" s="68">
        <v>32</v>
      </c>
      <c r="G141" s="65"/>
      <c r="H141" s="69"/>
      <c r="I141" s="70"/>
      <c r="J141" s="70"/>
      <c r="K141" s="34" t="s">
        <v>65</v>
      </c>
      <c r="L141" s="77">
        <v>141</v>
      </c>
      <c r="M141" s="77"/>
      <c r="N141" s="72"/>
      <c r="O141" s="79" t="s">
        <v>176</v>
      </c>
      <c r="P141" s="81">
        <v>43479.80650462963</v>
      </c>
      <c r="Q141" s="79" t="s">
        <v>415</v>
      </c>
      <c r="R141" s="79"/>
      <c r="S141" s="79"/>
      <c r="T141" s="79" t="s">
        <v>451</v>
      </c>
      <c r="U141" s="79"/>
      <c r="V141" s="82" t="s">
        <v>568</v>
      </c>
      <c r="W141" s="81">
        <v>43479.80650462963</v>
      </c>
      <c r="X141" s="82" t="s">
        <v>695</v>
      </c>
      <c r="Y141" s="79"/>
      <c r="Z141" s="79"/>
      <c r="AA141" s="85" t="s">
        <v>823</v>
      </c>
      <c r="AB141" s="79"/>
      <c r="AC141" s="79" t="b">
        <v>0</v>
      </c>
      <c r="AD141" s="79">
        <v>0</v>
      </c>
      <c r="AE141" s="85" t="s">
        <v>835</v>
      </c>
      <c r="AF141" s="79" t="b">
        <v>0</v>
      </c>
      <c r="AG141" s="79" t="s">
        <v>839</v>
      </c>
      <c r="AH141" s="79"/>
      <c r="AI141" s="85" t="s">
        <v>835</v>
      </c>
      <c r="AJ141" s="79" t="b">
        <v>0</v>
      </c>
      <c r="AK141" s="79">
        <v>0</v>
      </c>
      <c r="AL141" s="85" t="s">
        <v>835</v>
      </c>
      <c r="AM141" s="79" t="s">
        <v>849</v>
      </c>
      <c r="AN141" s="79" t="b">
        <v>0</v>
      </c>
      <c r="AO141" s="85" t="s">
        <v>823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3</v>
      </c>
      <c r="BE141" s="49">
        <v>13.636363636363637</v>
      </c>
      <c r="BF141" s="48">
        <v>0</v>
      </c>
      <c r="BG141" s="49">
        <v>0</v>
      </c>
      <c r="BH141" s="48">
        <v>0</v>
      </c>
      <c r="BI141" s="49">
        <v>0</v>
      </c>
      <c r="BJ141" s="48">
        <v>19</v>
      </c>
      <c r="BK141" s="49">
        <v>86.36363636363636</v>
      </c>
      <c r="BL141" s="48">
        <v>22</v>
      </c>
    </row>
    <row r="142" spans="1:64" ht="15">
      <c r="A142" s="64" t="s">
        <v>315</v>
      </c>
      <c r="B142" s="64" t="s">
        <v>315</v>
      </c>
      <c r="C142" s="65" t="s">
        <v>2500</v>
      </c>
      <c r="D142" s="66">
        <v>3</v>
      </c>
      <c r="E142" s="67" t="s">
        <v>132</v>
      </c>
      <c r="F142" s="68">
        <v>32</v>
      </c>
      <c r="G142" s="65"/>
      <c r="H142" s="69"/>
      <c r="I142" s="70"/>
      <c r="J142" s="70"/>
      <c r="K142" s="34" t="s">
        <v>65</v>
      </c>
      <c r="L142" s="77">
        <v>142</v>
      </c>
      <c r="M142" s="77"/>
      <c r="N142" s="72"/>
      <c r="O142" s="79" t="s">
        <v>176</v>
      </c>
      <c r="P142" s="81">
        <v>43479.8065162037</v>
      </c>
      <c r="Q142" s="79" t="s">
        <v>416</v>
      </c>
      <c r="R142" s="82" t="s">
        <v>438</v>
      </c>
      <c r="S142" s="79" t="s">
        <v>449</v>
      </c>
      <c r="T142" s="79" t="s">
        <v>472</v>
      </c>
      <c r="U142" s="79"/>
      <c r="V142" s="82" t="s">
        <v>569</v>
      </c>
      <c r="W142" s="81">
        <v>43479.8065162037</v>
      </c>
      <c r="X142" s="82" t="s">
        <v>696</v>
      </c>
      <c r="Y142" s="79"/>
      <c r="Z142" s="79"/>
      <c r="AA142" s="85" t="s">
        <v>824</v>
      </c>
      <c r="AB142" s="79"/>
      <c r="AC142" s="79" t="b">
        <v>0</v>
      </c>
      <c r="AD142" s="79">
        <v>0</v>
      </c>
      <c r="AE142" s="85" t="s">
        <v>835</v>
      </c>
      <c r="AF142" s="79" t="b">
        <v>0</v>
      </c>
      <c r="AG142" s="79" t="s">
        <v>839</v>
      </c>
      <c r="AH142" s="79"/>
      <c r="AI142" s="85" t="s">
        <v>835</v>
      </c>
      <c r="AJ142" s="79" t="b">
        <v>0</v>
      </c>
      <c r="AK142" s="79">
        <v>0</v>
      </c>
      <c r="AL142" s="85" t="s">
        <v>835</v>
      </c>
      <c r="AM142" s="79" t="s">
        <v>851</v>
      </c>
      <c r="AN142" s="79" t="b">
        <v>0</v>
      </c>
      <c r="AO142" s="85" t="s">
        <v>824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v>2</v>
      </c>
      <c r="BE142" s="49">
        <v>10</v>
      </c>
      <c r="BF142" s="48">
        <v>0</v>
      </c>
      <c r="BG142" s="49">
        <v>0</v>
      </c>
      <c r="BH142" s="48">
        <v>0</v>
      </c>
      <c r="BI142" s="49">
        <v>0</v>
      </c>
      <c r="BJ142" s="48">
        <v>18</v>
      </c>
      <c r="BK142" s="49">
        <v>90</v>
      </c>
      <c r="BL142" s="48">
        <v>20</v>
      </c>
    </row>
    <row r="143" spans="1:64" ht="15">
      <c r="A143" s="64" t="s">
        <v>316</v>
      </c>
      <c r="B143" s="64" t="s">
        <v>316</v>
      </c>
      <c r="C143" s="65" t="s">
        <v>2500</v>
      </c>
      <c r="D143" s="66">
        <v>3</v>
      </c>
      <c r="E143" s="67" t="s">
        <v>132</v>
      </c>
      <c r="F143" s="68">
        <v>32</v>
      </c>
      <c r="G143" s="65"/>
      <c r="H143" s="69"/>
      <c r="I143" s="70"/>
      <c r="J143" s="70"/>
      <c r="K143" s="34" t="s">
        <v>65</v>
      </c>
      <c r="L143" s="77">
        <v>143</v>
      </c>
      <c r="M143" s="77"/>
      <c r="N143" s="72"/>
      <c r="O143" s="79" t="s">
        <v>176</v>
      </c>
      <c r="P143" s="81">
        <v>43479.782013888886</v>
      </c>
      <c r="Q143" s="79" t="s">
        <v>417</v>
      </c>
      <c r="R143" s="79"/>
      <c r="S143" s="79"/>
      <c r="T143" s="79" t="s">
        <v>451</v>
      </c>
      <c r="U143" s="79"/>
      <c r="V143" s="82" t="s">
        <v>570</v>
      </c>
      <c r="W143" s="81">
        <v>43479.782013888886</v>
      </c>
      <c r="X143" s="82" t="s">
        <v>697</v>
      </c>
      <c r="Y143" s="79"/>
      <c r="Z143" s="79"/>
      <c r="AA143" s="85" t="s">
        <v>825</v>
      </c>
      <c r="AB143" s="79"/>
      <c r="AC143" s="79" t="b">
        <v>0</v>
      </c>
      <c r="AD143" s="79">
        <v>0</v>
      </c>
      <c r="AE143" s="85" t="s">
        <v>835</v>
      </c>
      <c r="AF143" s="79" t="b">
        <v>0</v>
      </c>
      <c r="AG143" s="79" t="s">
        <v>839</v>
      </c>
      <c r="AH143" s="79"/>
      <c r="AI143" s="85" t="s">
        <v>835</v>
      </c>
      <c r="AJ143" s="79" t="b">
        <v>0</v>
      </c>
      <c r="AK143" s="79">
        <v>1</v>
      </c>
      <c r="AL143" s="85" t="s">
        <v>835</v>
      </c>
      <c r="AM143" s="79" t="s">
        <v>851</v>
      </c>
      <c r="AN143" s="79" t="b">
        <v>0</v>
      </c>
      <c r="AO143" s="85" t="s">
        <v>825</v>
      </c>
      <c r="AP143" s="79" t="s">
        <v>859</v>
      </c>
      <c r="AQ143" s="79">
        <v>0</v>
      </c>
      <c r="AR143" s="79">
        <v>0</v>
      </c>
      <c r="AS143" s="79"/>
      <c r="AT143" s="79"/>
      <c r="AU143" s="79"/>
      <c r="AV143" s="79"/>
      <c r="AW143" s="79"/>
      <c r="AX143" s="79"/>
      <c r="AY143" s="79"/>
      <c r="AZ143" s="79"/>
      <c r="BA143">
        <v>1</v>
      </c>
      <c r="BB143" s="78" t="str">
        <f>REPLACE(INDEX(GroupVertices[Group],MATCH(Edges[[#This Row],[Vertex 1]],GroupVertices[Vertex],0)),1,1,"")</f>
        <v>15</v>
      </c>
      <c r="BC143" s="78" t="str">
        <f>REPLACE(INDEX(GroupVertices[Group],MATCH(Edges[[#This Row],[Vertex 2]],GroupVertices[Vertex],0)),1,1,"")</f>
        <v>15</v>
      </c>
      <c r="BD143" s="48">
        <v>1</v>
      </c>
      <c r="BE143" s="49">
        <v>5.2631578947368425</v>
      </c>
      <c r="BF143" s="48">
        <v>1</v>
      </c>
      <c r="BG143" s="49">
        <v>5.2631578947368425</v>
      </c>
      <c r="BH143" s="48">
        <v>0</v>
      </c>
      <c r="BI143" s="49">
        <v>0</v>
      </c>
      <c r="BJ143" s="48">
        <v>17</v>
      </c>
      <c r="BK143" s="49">
        <v>89.47368421052632</v>
      </c>
      <c r="BL143" s="48">
        <v>19</v>
      </c>
    </row>
    <row r="144" spans="1:64" ht="15">
      <c r="A144" s="64" t="s">
        <v>317</v>
      </c>
      <c r="B144" s="64" t="s">
        <v>316</v>
      </c>
      <c r="C144" s="65" t="s">
        <v>2500</v>
      </c>
      <c r="D144" s="66">
        <v>3</v>
      </c>
      <c r="E144" s="67" t="s">
        <v>132</v>
      </c>
      <c r="F144" s="68">
        <v>32</v>
      </c>
      <c r="G144" s="65"/>
      <c r="H144" s="69"/>
      <c r="I144" s="70"/>
      <c r="J144" s="70"/>
      <c r="K144" s="34" t="s">
        <v>65</v>
      </c>
      <c r="L144" s="77">
        <v>144</v>
      </c>
      <c r="M144" s="77"/>
      <c r="N144" s="72"/>
      <c r="O144" s="79" t="s">
        <v>330</v>
      </c>
      <c r="P144" s="81">
        <v>43479.806550925925</v>
      </c>
      <c r="Q144" s="79" t="s">
        <v>418</v>
      </c>
      <c r="R144" s="79"/>
      <c r="S144" s="79"/>
      <c r="T144" s="79" t="s">
        <v>451</v>
      </c>
      <c r="U144" s="79"/>
      <c r="V144" s="82" t="s">
        <v>571</v>
      </c>
      <c r="W144" s="81">
        <v>43479.806550925925</v>
      </c>
      <c r="X144" s="82" t="s">
        <v>698</v>
      </c>
      <c r="Y144" s="79"/>
      <c r="Z144" s="79"/>
      <c r="AA144" s="85" t="s">
        <v>826</v>
      </c>
      <c r="AB144" s="79"/>
      <c r="AC144" s="79" t="b">
        <v>0</v>
      </c>
      <c r="AD144" s="79">
        <v>0</v>
      </c>
      <c r="AE144" s="85" t="s">
        <v>835</v>
      </c>
      <c r="AF144" s="79" t="b">
        <v>0</v>
      </c>
      <c r="AG144" s="79" t="s">
        <v>839</v>
      </c>
      <c r="AH144" s="79"/>
      <c r="AI144" s="85" t="s">
        <v>835</v>
      </c>
      <c r="AJ144" s="79" t="b">
        <v>0</v>
      </c>
      <c r="AK144" s="79">
        <v>1</v>
      </c>
      <c r="AL144" s="85" t="s">
        <v>825</v>
      </c>
      <c r="AM144" s="79" t="s">
        <v>849</v>
      </c>
      <c r="AN144" s="79" t="b">
        <v>0</v>
      </c>
      <c r="AO144" s="85" t="s">
        <v>825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15</v>
      </c>
      <c r="BC144" s="78" t="str">
        <f>REPLACE(INDEX(GroupVertices[Group],MATCH(Edges[[#This Row],[Vertex 2]],GroupVertices[Vertex],0)),1,1,"")</f>
        <v>15</v>
      </c>
      <c r="BD144" s="48">
        <v>1</v>
      </c>
      <c r="BE144" s="49">
        <v>4.761904761904762</v>
      </c>
      <c r="BF144" s="48">
        <v>1</v>
      </c>
      <c r="BG144" s="49">
        <v>4.761904761904762</v>
      </c>
      <c r="BH144" s="48">
        <v>0</v>
      </c>
      <c r="BI144" s="49">
        <v>0</v>
      </c>
      <c r="BJ144" s="48">
        <v>19</v>
      </c>
      <c r="BK144" s="49">
        <v>90.47619047619048</v>
      </c>
      <c r="BL144" s="48">
        <v>21</v>
      </c>
    </row>
    <row r="145" spans="1:64" ht="15">
      <c r="A145" s="64" t="s">
        <v>318</v>
      </c>
      <c r="B145" s="64" t="s">
        <v>318</v>
      </c>
      <c r="C145" s="65" t="s">
        <v>2500</v>
      </c>
      <c r="D145" s="66">
        <v>3</v>
      </c>
      <c r="E145" s="67" t="s">
        <v>132</v>
      </c>
      <c r="F145" s="68">
        <v>32</v>
      </c>
      <c r="G145" s="65"/>
      <c r="H145" s="69"/>
      <c r="I145" s="70"/>
      <c r="J145" s="70"/>
      <c r="K145" s="34" t="s">
        <v>65</v>
      </c>
      <c r="L145" s="77">
        <v>145</v>
      </c>
      <c r="M145" s="77"/>
      <c r="N145" s="72"/>
      <c r="O145" s="79" t="s">
        <v>176</v>
      </c>
      <c r="P145" s="81">
        <v>43479.75791666667</v>
      </c>
      <c r="Q145" s="79" t="s">
        <v>419</v>
      </c>
      <c r="R145" s="82" t="s">
        <v>439</v>
      </c>
      <c r="S145" s="79" t="s">
        <v>444</v>
      </c>
      <c r="T145" s="79" t="s">
        <v>451</v>
      </c>
      <c r="U145" s="79"/>
      <c r="V145" s="82" t="s">
        <v>572</v>
      </c>
      <c r="W145" s="81">
        <v>43479.75791666667</v>
      </c>
      <c r="X145" s="82" t="s">
        <v>699</v>
      </c>
      <c r="Y145" s="79"/>
      <c r="Z145" s="79"/>
      <c r="AA145" s="85" t="s">
        <v>827</v>
      </c>
      <c r="AB145" s="79"/>
      <c r="AC145" s="79" t="b">
        <v>0</v>
      </c>
      <c r="AD145" s="79">
        <v>78</v>
      </c>
      <c r="AE145" s="85" t="s">
        <v>835</v>
      </c>
      <c r="AF145" s="79" t="b">
        <v>0</v>
      </c>
      <c r="AG145" s="79" t="s">
        <v>839</v>
      </c>
      <c r="AH145" s="79"/>
      <c r="AI145" s="85" t="s">
        <v>835</v>
      </c>
      <c r="AJ145" s="79" t="b">
        <v>0</v>
      </c>
      <c r="AK145" s="79">
        <v>41</v>
      </c>
      <c r="AL145" s="85" t="s">
        <v>835</v>
      </c>
      <c r="AM145" s="79" t="s">
        <v>851</v>
      </c>
      <c r="AN145" s="79" t="b">
        <v>0</v>
      </c>
      <c r="AO145" s="85" t="s">
        <v>827</v>
      </c>
      <c r="AP145" s="79" t="s">
        <v>859</v>
      </c>
      <c r="AQ145" s="79">
        <v>0</v>
      </c>
      <c r="AR145" s="79">
        <v>0</v>
      </c>
      <c r="AS145" s="79"/>
      <c r="AT145" s="79"/>
      <c r="AU145" s="79"/>
      <c r="AV145" s="79"/>
      <c r="AW145" s="79"/>
      <c r="AX145" s="79"/>
      <c r="AY145" s="79"/>
      <c r="AZ145" s="79"/>
      <c r="BA145">
        <v>1</v>
      </c>
      <c r="BB145" s="78" t="str">
        <f>REPLACE(INDEX(GroupVertices[Group],MATCH(Edges[[#This Row],[Vertex 1]],GroupVertices[Vertex],0)),1,1,"")</f>
        <v>7</v>
      </c>
      <c r="BC145" s="78" t="str">
        <f>REPLACE(INDEX(GroupVertices[Group],MATCH(Edges[[#This Row],[Vertex 2]],GroupVertices[Vertex],0)),1,1,"")</f>
        <v>7</v>
      </c>
      <c r="BD145" s="48">
        <v>0</v>
      </c>
      <c r="BE145" s="49">
        <v>0</v>
      </c>
      <c r="BF145" s="48">
        <v>1</v>
      </c>
      <c r="BG145" s="49">
        <v>2.4390243902439024</v>
      </c>
      <c r="BH145" s="48">
        <v>0</v>
      </c>
      <c r="BI145" s="49">
        <v>0</v>
      </c>
      <c r="BJ145" s="48">
        <v>40</v>
      </c>
      <c r="BK145" s="49">
        <v>97.5609756097561</v>
      </c>
      <c r="BL145" s="48">
        <v>41</v>
      </c>
    </row>
    <row r="146" spans="1:64" ht="15">
      <c r="A146" s="64" t="s">
        <v>319</v>
      </c>
      <c r="B146" s="64" t="s">
        <v>318</v>
      </c>
      <c r="C146" s="65" t="s">
        <v>2500</v>
      </c>
      <c r="D146" s="66">
        <v>3</v>
      </c>
      <c r="E146" s="67" t="s">
        <v>132</v>
      </c>
      <c r="F146" s="68">
        <v>32</v>
      </c>
      <c r="G146" s="65"/>
      <c r="H146" s="69"/>
      <c r="I146" s="70"/>
      <c r="J146" s="70"/>
      <c r="K146" s="34" t="s">
        <v>65</v>
      </c>
      <c r="L146" s="77">
        <v>146</v>
      </c>
      <c r="M146" s="77"/>
      <c r="N146" s="72"/>
      <c r="O146" s="79" t="s">
        <v>330</v>
      </c>
      <c r="P146" s="81">
        <v>43479.80657407407</v>
      </c>
      <c r="Q146" s="79" t="s">
        <v>373</v>
      </c>
      <c r="R146" s="79"/>
      <c r="S146" s="79"/>
      <c r="T146" s="79" t="s">
        <v>451</v>
      </c>
      <c r="U146" s="79"/>
      <c r="V146" s="82" t="s">
        <v>573</v>
      </c>
      <c r="W146" s="81">
        <v>43479.80657407407</v>
      </c>
      <c r="X146" s="82" t="s">
        <v>700</v>
      </c>
      <c r="Y146" s="79"/>
      <c r="Z146" s="79"/>
      <c r="AA146" s="85" t="s">
        <v>828</v>
      </c>
      <c r="AB146" s="79"/>
      <c r="AC146" s="79" t="b">
        <v>0</v>
      </c>
      <c r="AD146" s="79">
        <v>0</v>
      </c>
      <c r="AE146" s="85" t="s">
        <v>835</v>
      </c>
      <c r="AF146" s="79" t="b">
        <v>0</v>
      </c>
      <c r="AG146" s="79" t="s">
        <v>839</v>
      </c>
      <c r="AH146" s="79"/>
      <c r="AI146" s="85" t="s">
        <v>835</v>
      </c>
      <c r="AJ146" s="79" t="b">
        <v>0</v>
      </c>
      <c r="AK146" s="79">
        <v>41</v>
      </c>
      <c r="AL146" s="85" t="s">
        <v>827</v>
      </c>
      <c r="AM146" s="79" t="s">
        <v>851</v>
      </c>
      <c r="AN146" s="79" t="b">
        <v>0</v>
      </c>
      <c r="AO146" s="85" t="s">
        <v>827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7</v>
      </c>
      <c r="BC146" s="78" t="str">
        <f>REPLACE(INDEX(GroupVertices[Group],MATCH(Edges[[#This Row],[Vertex 2]],GroupVertices[Vertex],0)),1,1,"")</f>
        <v>7</v>
      </c>
      <c r="BD146" s="48">
        <v>0</v>
      </c>
      <c r="BE146" s="49">
        <v>0</v>
      </c>
      <c r="BF146" s="48">
        <v>1</v>
      </c>
      <c r="BG146" s="49">
        <v>4.3478260869565215</v>
      </c>
      <c r="BH146" s="48">
        <v>0</v>
      </c>
      <c r="BI146" s="49">
        <v>0</v>
      </c>
      <c r="BJ146" s="48">
        <v>22</v>
      </c>
      <c r="BK146" s="49">
        <v>95.65217391304348</v>
      </c>
      <c r="BL146" s="48">
        <v>23</v>
      </c>
    </row>
    <row r="147" spans="1:64" ht="15">
      <c r="A147" s="64" t="s">
        <v>320</v>
      </c>
      <c r="B147" s="64" t="s">
        <v>320</v>
      </c>
      <c r="C147" s="65" t="s">
        <v>2500</v>
      </c>
      <c r="D147" s="66">
        <v>3</v>
      </c>
      <c r="E147" s="67" t="s">
        <v>132</v>
      </c>
      <c r="F147" s="68">
        <v>32</v>
      </c>
      <c r="G147" s="65"/>
      <c r="H147" s="69"/>
      <c r="I147" s="70"/>
      <c r="J147" s="70"/>
      <c r="K147" s="34" t="s">
        <v>65</v>
      </c>
      <c r="L147" s="77">
        <v>147</v>
      </c>
      <c r="M147" s="77"/>
      <c r="N147" s="72"/>
      <c r="O147" s="79" t="s">
        <v>176</v>
      </c>
      <c r="P147" s="81">
        <v>43479.7499537037</v>
      </c>
      <c r="Q147" s="79" t="s">
        <v>420</v>
      </c>
      <c r="R147" s="79"/>
      <c r="S147" s="79"/>
      <c r="T147" s="79" t="s">
        <v>473</v>
      </c>
      <c r="U147" s="82" t="s">
        <v>493</v>
      </c>
      <c r="V147" s="82" t="s">
        <v>493</v>
      </c>
      <c r="W147" s="81">
        <v>43479.7499537037</v>
      </c>
      <c r="X147" s="82" t="s">
        <v>701</v>
      </c>
      <c r="Y147" s="79"/>
      <c r="Z147" s="79"/>
      <c r="AA147" s="85" t="s">
        <v>829</v>
      </c>
      <c r="AB147" s="79"/>
      <c r="AC147" s="79" t="b">
        <v>0</v>
      </c>
      <c r="AD147" s="79">
        <v>22</v>
      </c>
      <c r="AE147" s="85" t="s">
        <v>835</v>
      </c>
      <c r="AF147" s="79" t="b">
        <v>0</v>
      </c>
      <c r="AG147" s="79" t="s">
        <v>839</v>
      </c>
      <c r="AH147" s="79"/>
      <c r="AI147" s="85" t="s">
        <v>835</v>
      </c>
      <c r="AJ147" s="79" t="b">
        <v>0</v>
      </c>
      <c r="AK147" s="79">
        <v>20</v>
      </c>
      <c r="AL147" s="85" t="s">
        <v>835</v>
      </c>
      <c r="AM147" s="79" t="s">
        <v>858</v>
      </c>
      <c r="AN147" s="79" t="b">
        <v>0</v>
      </c>
      <c r="AO147" s="85" t="s">
        <v>829</v>
      </c>
      <c r="AP147" s="79" t="s">
        <v>859</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2</v>
      </c>
      <c r="BE147" s="49">
        <v>5.128205128205129</v>
      </c>
      <c r="BF147" s="48">
        <v>0</v>
      </c>
      <c r="BG147" s="49">
        <v>0</v>
      </c>
      <c r="BH147" s="48">
        <v>0</v>
      </c>
      <c r="BI147" s="49">
        <v>0</v>
      </c>
      <c r="BJ147" s="48">
        <v>37</v>
      </c>
      <c r="BK147" s="49">
        <v>94.87179487179488</v>
      </c>
      <c r="BL147" s="48">
        <v>39</v>
      </c>
    </row>
    <row r="148" spans="1:64" ht="15">
      <c r="A148" s="64" t="s">
        <v>321</v>
      </c>
      <c r="B148" s="64" t="s">
        <v>320</v>
      </c>
      <c r="C148" s="65" t="s">
        <v>2500</v>
      </c>
      <c r="D148" s="66">
        <v>3</v>
      </c>
      <c r="E148" s="67" t="s">
        <v>132</v>
      </c>
      <c r="F148" s="68">
        <v>32</v>
      </c>
      <c r="G148" s="65"/>
      <c r="H148" s="69"/>
      <c r="I148" s="70"/>
      <c r="J148" s="70"/>
      <c r="K148" s="34" t="s">
        <v>65</v>
      </c>
      <c r="L148" s="77">
        <v>148</v>
      </c>
      <c r="M148" s="77"/>
      <c r="N148" s="72"/>
      <c r="O148" s="79" t="s">
        <v>330</v>
      </c>
      <c r="P148" s="81">
        <v>43479.80658564815</v>
      </c>
      <c r="Q148" s="79" t="s">
        <v>334</v>
      </c>
      <c r="R148" s="79"/>
      <c r="S148" s="79"/>
      <c r="T148" s="79"/>
      <c r="U148" s="79"/>
      <c r="V148" s="82" t="s">
        <v>574</v>
      </c>
      <c r="W148" s="81">
        <v>43479.80658564815</v>
      </c>
      <c r="X148" s="82" t="s">
        <v>702</v>
      </c>
      <c r="Y148" s="79"/>
      <c r="Z148" s="79"/>
      <c r="AA148" s="85" t="s">
        <v>830</v>
      </c>
      <c r="AB148" s="79"/>
      <c r="AC148" s="79" t="b">
        <v>0</v>
      </c>
      <c r="AD148" s="79">
        <v>0</v>
      </c>
      <c r="AE148" s="85" t="s">
        <v>835</v>
      </c>
      <c r="AF148" s="79" t="b">
        <v>0</v>
      </c>
      <c r="AG148" s="79" t="s">
        <v>839</v>
      </c>
      <c r="AH148" s="79"/>
      <c r="AI148" s="85" t="s">
        <v>835</v>
      </c>
      <c r="AJ148" s="79" t="b">
        <v>0</v>
      </c>
      <c r="AK148" s="79">
        <v>20</v>
      </c>
      <c r="AL148" s="85" t="s">
        <v>829</v>
      </c>
      <c r="AM148" s="79" t="s">
        <v>850</v>
      </c>
      <c r="AN148" s="79" t="b">
        <v>0</v>
      </c>
      <c r="AO148" s="85" t="s">
        <v>829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2</v>
      </c>
      <c r="BE148" s="49">
        <v>9.090909090909092</v>
      </c>
      <c r="BF148" s="48">
        <v>0</v>
      </c>
      <c r="BG148" s="49">
        <v>0</v>
      </c>
      <c r="BH148" s="48">
        <v>0</v>
      </c>
      <c r="BI148" s="49">
        <v>0</v>
      </c>
      <c r="BJ148" s="48">
        <v>20</v>
      </c>
      <c r="BK148" s="49">
        <v>90.9090909090909</v>
      </c>
      <c r="BL148" s="48">
        <v>22</v>
      </c>
    </row>
    <row r="149" spans="1:64" ht="15">
      <c r="A149" s="64" t="s">
        <v>322</v>
      </c>
      <c r="B149" s="64" t="s">
        <v>322</v>
      </c>
      <c r="C149" s="65" t="s">
        <v>2500</v>
      </c>
      <c r="D149" s="66">
        <v>3</v>
      </c>
      <c r="E149" s="67" t="s">
        <v>132</v>
      </c>
      <c r="F149" s="68">
        <v>32</v>
      </c>
      <c r="G149" s="65"/>
      <c r="H149" s="69"/>
      <c r="I149" s="70"/>
      <c r="J149" s="70"/>
      <c r="K149" s="34" t="s">
        <v>65</v>
      </c>
      <c r="L149" s="77">
        <v>149</v>
      </c>
      <c r="M149" s="77"/>
      <c r="N149" s="72"/>
      <c r="O149" s="79" t="s">
        <v>176</v>
      </c>
      <c r="P149" s="81">
        <v>43479.571076388886</v>
      </c>
      <c r="Q149" s="79" t="s">
        <v>421</v>
      </c>
      <c r="R149" s="82" t="s">
        <v>426</v>
      </c>
      <c r="S149" s="79" t="s">
        <v>440</v>
      </c>
      <c r="T149" s="79" t="s">
        <v>451</v>
      </c>
      <c r="U149" s="79"/>
      <c r="V149" s="82" t="s">
        <v>575</v>
      </c>
      <c r="W149" s="81">
        <v>43479.571076388886</v>
      </c>
      <c r="X149" s="82" t="s">
        <v>703</v>
      </c>
      <c r="Y149" s="79"/>
      <c r="Z149" s="79"/>
      <c r="AA149" s="85" t="s">
        <v>831</v>
      </c>
      <c r="AB149" s="79"/>
      <c r="AC149" s="79" t="b">
        <v>0</v>
      </c>
      <c r="AD149" s="79">
        <v>763</v>
      </c>
      <c r="AE149" s="85" t="s">
        <v>835</v>
      </c>
      <c r="AF149" s="79" t="b">
        <v>1</v>
      </c>
      <c r="AG149" s="79" t="s">
        <v>839</v>
      </c>
      <c r="AH149" s="79"/>
      <c r="AI149" s="85" t="s">
        <v>841</v>
      </c>
      <c r="AJ149" s="79" t="b">
        <v>0</v>
      </c>
      <c r="AK149" s="79">
        <v>323</v>
      </c>
      <c r="AL149" s="85" t="s">
        <v>835</v>
      </c>
      <c r="AM149" s="79" t="s">
        <v>852</v>
      </c>
      <c r="AN149" s="79" t="b">
        <v>0</v>
      </c>
      <c r="AO149" s="85" t="s">
        <v>831</v>
      </c>
      <c r="AP149" s="79" t="s">
        <v>859</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8</v>
      </c>
      <c r="BK149" s="49">
        <v>100</v>
      </c>
      <c r="BL149" s="48">
        <v>8</v>
      </c>
    </row>
    <row r="150" spans="1:64" ht="15">
      <c r="A150" s="64" t="s">
        <v>323</v>
      </c>
      <c r="B150" s="64" t="s">
        <v>322</v>
      </c>
      <c r="C150" s="65" t="s">
        <v>2500</v>
      </c>
      <c r="D150" s="66">
        <v>3</v>
      </c>
      <c r="E150" s="67" t="s">
        <v>132</v>
      </c>
      <c r="F150" s="68">
        <v>32</v>
      </c>
      <c r="G150" s="65"/>
      <c r="H150" s="69"/>
      <c r="I150" s="70"/>
      <c r="J150" s="70"/>
      <c r="K150" s="34" t="s">
        <v>65</v>
      </c>
      <c r="L150" s="77">
        <v>150</v>
      </c>
      <c r="M150" s="77"/>
      <c r="N150" s="72"/>
      <c r="O150" s="79" t="s">
        <v>330</v>
      </c>
      <c r="P150" s="81">
        <v>43479.806597222225</v>
      </c>
      <c r="Q150" s="79" t="s">
        <v>355</v>
      </c>
      <c r="R150" s="82" t="s">
        <v>426</v>
      </c>
      <c r="S150" s="79" t="s">
        <v>440</v>
      </c>
      <c r="T150" s="79" t="s">
        <v>451</v>
      </c>
      <c r="U150" s="79"/>
      <c r="V150" s="82" t="s">
        <v>576</v>
      </c>
      <c r="W150" s="81">
        <v>43479.806597222225</v>
      </c>
      <c r="X150" s="82" t="s">
        <v>704</v>
      </c>
      <c r="Y150" s="79"/>
      <c r="Z150" s="79"/>
      <c r="AA150" s="85" t="s">
        <v>832</v>
      </c>
      <c r="AB150" s="79"/>
      <c r="AC150" s="79" t="b">
        <v>0</v>
      </c>
      <c r="AD150" s="79">
        <v>0</v>
      </c>
      <c r="AE150" s="85" t="s">
        <v>835</v>
      </c>
      <c r="AF150" s="79" t="b">
        <v>1</v>
      </c>
      <c r="AG150" s="79" t="s">
        <v>839</v>
      </c>
      <c r="AH150" s="79"/>
      <c r="AI150" s="85" t="s">
        <v>841</v>
      </c>
      <c r="AJ150" s="79" t="b">
        <v>0</v>
      </c>
      <c r="AK150" s="79">
        <v>323</v>
      </c>
      <c r="AL150" s="85" t="s">
        <v>831</v>
      </c>
      <c r="AM150" s="79" t="s">
        <v>849</v>
      </c>
      <c r="AN150" s="79" t="b">
        <v>0</v>
      </c>
      <c r="AO150" s="85" t="s">
        <v>831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10</v>
      </c>
      <c r="BK150" s="49">
        <v>100</v>
      </c>
      <c r="BL150"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ErrorMessage="1" sqref="N2:N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Color" prompt="To select an optional edge color, right-click and select Select Color on the right-click menu." sqref="C3:C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Opacity" prompt="Enter an optional edge opacity between 0 (transparent) and 100 (opaque)." errorTitle="Invalid Edge Opacity" error="The optional edge opacity must be a whole number between 0 and 10." sqref="F3:F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showErrorMessage="1" promptTitle="Vertex 1 Name" prompt="Enter the name of the edge's first vertex." sqref="A3:A150"/>
    <dataValidation allowBlank="1" showInputMessage="1" showErrorMessage="1" promptTitle="Vertex 2 Name" prompt="Enter the name of the edge's second vertex." sqref="B3:B150"/>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0"/>
  </dataValidations>
  <hyperlinks>
    <hyperlink ref="R7" r:id="rId1" display="https://twitter.com/PortlandDSA/status/1084857880690315264"/>
    <hyperlink ref="R17" r:id="rId2" display="https://www.facebook.com/sean.astin.77/videos/10215996731105478/"/>
    <hyperlink ref="R18" r:id="rId3" display="https://www.facebook.com/sean.astin.77/videos/10215996731105478/"/>
    <hyperlink ref="R19" r:id="rId4" display="https://laist.com/2019/01/14/lausd_teachers_go_on_strike_today.php"/>
    <hyperlink ref="R23" r:id="rId5" display="https://laist.com/2019/01/14/lausd_teachers_go_on_strike_today.php"/>
    <hyperlink ref="R29" r:id="rId6" display="https://www.pscp.tv/w/bwzYVzQ0NDEzNzJ8MXlwS2RPWHpOcVJ4V2DdOWfH1QRts06zlu9EH6mjoOphSWr_Fi9kVlwZK9qU?t=8s"/>
    <hyperlink ref="R37" r:id="rId7" display="https://twitter.com/kchrystler/status/1084807533829664768"/>
    <hyperlink ref="R40" r:id="rId8" display="https://twitter.com/TwitterMoments/status/1084862996441120768"/>
    <hyperlink ref="R46" r:id="rId9" display="https://www.latimes.com/local/education/la-me-edu-los-angeles-teachers-strike-national-context-20190106-story.html"/>
    <hyperlink ref="R54" r:id="rId10" display="https://twitter.com/sfpelosi/status/1084803569641873408"/>
    <hyperlink ref="R59" r:id="rId11" display="https://www.teenvogue.com/story/education-workers-on-campuses-demanding-better-labor-conditions?mbid=social_twitter&amp;utm_social-type=owned&amp;utm_medium=social&amp;utm_source=twitter&amp;utm_brand=tv"/>
    <hyperlink ref="R60" r:id="rId12" display="https://www.teenvogue.com/story/education-workers-on-campuses-demanding-better-labor-conditions?mbid=social_twitter&amp;utm_social-type=owned&amp;utm_medium=social&amp;utm_source=twitter&amp;utm_brand=tv"/>
    <hyperlink ref="R65" r:id="rId13" display="https://www.trendsmap.com/local/us/portland?utm_source=twitter&amp;utm_medium=social&amp;utm_campaign=al&amp;utm_term=h##lausdstrike"/>
    <hyperlink ref="R68" r:id="rId14" display="https://twitter.com/nkjemisin/status/1084886344134987776"/>
    <hyperlink ref="R69" r:id="rId15" display="https://twitter.com/sammmnic/status/1084863126334394368"/>
    <hyperlink ref="R88" r:id="rId16" display="https://twitter.com/PortlandDSA/status/1084857880690315264"/>
    <hyperlink ref="R89" r:id="rId17" display="https://twitter.com/PortlandDSA/status/1084857880690315264"/>
    <hyperlink ref="R90" r:id="rId18" display="https://twitter.com/GerrickKennedy/status/1084852080928411650"/>
    <hyperlink ref="R94" r:id="rId19" display="https://transparentcalifornia.com/salaries/all/2017/school-districts/"/>
    <hyperlink ref="R113" r:id="rId20" display="https://twitter.com/thehill/status/1084815672285323264"/>
    <hyperlink ref="R119" r:id="rId21" display="https://twitter.com/kchrystler/status/1084807533829664768"/>
    <hyperlink ref="R128" r:id="rId22" display="https://twitter.com/kchrystler/status/1084807533829664768"/>
    <hyperlink ref="R129" r:id="rId23" display="https://abc7.com/education/lausd-teacher-strike-guide-for-parents/5016621/"/>
    <hyperlink ref="R131" r:id="rId24" display="https://abc7.com/education/lausd-teacher-strike-guide-for-parents/5016621/"/>
    <hyperlink ref="R142" r:id="rId25" display="https://www.fiverr.com/s2/e997905160"/>
    <hyperlink ref="R145" r:id="rId26" display="https://www.latimes.com/local/lanow/la-me-ln-seventy-four-takes-over-school-report-20160201-story.html"/>
    <hyperlink ref="R149" r:id="rId27" display="https://twitter.com/kchrystler/status/1084807533829664768"/>
    <hyperlink ref="R150" r:id="rId28" display="https://twitter.com/kchrystler/status/1084807533829664768"/>
    <hyperlink ref="U5" r:id="rId29" display="https://pbs.twimg.com/ext_tw_video_thumb/1084877839667585026/pu/img/9E4Ubf6P_4EdO13C.jpg"/>
    <hyperlink ref="U19" r:id="rId30" display="https://pbs.twimg.com/media/Dw5MGrfUwAEawSp.jpg"/>
    <hyperlink ref="U23" r:id="rId31" display="https://pbs.twimg.com/media/Dw5MGrfUwAEawSp.jpg"/>
    <hyperlink ref="U24" r:id="rId32" display="https://pbs.twimg.com/media/Dw4i5sSVYAAqxac.jpg"/>
    <hyperlink ref="U30" r:id="rId33" display="https://pbs.twimg.com/media/Dw5ONAxUYAARqt5.jpg"/>
    <hyperlink ref="U34" r:id="rId34" display="https://pbs.twimg.com/ext_tw_video_thumb/1084877026366910464/pu/img/D30V3GUmNzldz7oI.jpg"/>
    <hyperlink ref="U35" r:id="rId35" display="https://pbs.twimg.com/ext_tw_video_thumb/1084877839667585026/pu/img/9E4Ubf6P_4EdO13C.jpg"/>
    <hyperlink ref="U43" r:id="rId36" display="https://pbs.twimg.com/ext_tw_video_thumb/1084877026366910464/pu/img/D30V3GUmNzldz7oI.jpg"/>
    <hyperlink ref="U45" r:id="rId37" display="https://pbs.twimg.com/ext_tw_video_thumb/1084877026366910464/pu/img/D30V3GUmNzldz7oI.jpg"/>
    <hyperlink ref="U61" r:id="rId38" display="https://pbs.twimg.com/ext_tw_video_thumb/1084890822447751168/pu/img/7DDyTOK5VYdQ-ayR.jpg"/>
    <hyperlink ref="U65" r:id="rId39" display="https://pbs.twimg.com/media/Dw5Qgo_WwAEWmkF.jpg"/>
    <hyperlink ref="U77" r:id="rId40" display="https://pbs.twimg.com/ext_tw_video_thumb/1084891607608963072/pu/img/7DC-Herp_dyiCD8S.jpg"/>
    <hyperlink ref="U79" r:id="rId41" display="https://pbs.twimg.com/ext_tw_video_thumb/1084891607608963072/pu/img/7DC-Herp_dyiCD8S.jpg"/>
    <hyperlink ref="U83" r:id="rId42" display="https://pbs.twimg.com/ext_tw_video_thumb/1084846059241652225/pu/img/1E_Xsig_aZH8CdX1.jpg"/>
    <hyperlink ref="U84" r:id="rId43" display="https://pbs.twimg.com/ext_tw_video_thumb/1084846059241652225/pu/img/1E_Xsig_aZH8CdX1.jpg"/>
    <hyperlink ref="U85" r:id="rId44" display="https://pbs.twimg.com/ext_tw_video_thumb/1084846059241652225/pu/img/1E_Xsig_aZH8CdX1.jpg"/>
    <hyperlink ref="U86" r:id="rId45" display="https://pbs.twimg.com/ext_tw_video_thumb/1084877026366910464/pu/img/D30V3GUmNzldz7oI.jpg"/>
    <hyperlink ref="U87" r:id="rId46" display="https://pbs.twimg.com/ext_tw_video_thumb/1084877839667585026/pu/img/9E4Ubf6P_4EdO13C.jpg"/>
    <hyperlink ref="U94" r:id="rId47" display="https://pbs.twimg.com/media/Dw5OvAAXcAAJr8h.jpg"/>
    <hyperlink ref="U97" r:id="rId48" display="https://pbs.twimg.com/media/Dw44XAeWoAAiQQ2.jpg"/>
    <hyperlink ref="U103" r:id="rId49" display="https://pbs.twimg.com/media/Dw5ONAxUYAARqt5.jpg"/>
    <hyperlink ref="U104" r:id="rId50" display="https://pbs.twimg.com/media/Dw5ONAxUYAARqt5.jpg"/>
    <hyperlink ref="U105" r:id="rId51" display="https://pbs.twimg.com/media/Dw4hZUSU0AAD97q.jpg"/>
    <hyperlink ref="U108" r:id="rId52" display="https://pbs.twimg.com/ext_tw_video_thumb/1084838106082103296/pu/img/64AYPW2mUs1rMR6z.jpg"/>
    <hyperlink ref="U115" r:id="rId53" display="https://pbs.twimg.com/media/Dw4pMhoU8AABp9O.jpg"/>
    <hyperlink ref="U116" r:id="rId54" display="https://pbs.twimg.com/media/Dw4pMhoU8AABp9O.jpg"/>
    <hyperlink ref="U117" r:id="rId55" display="https://pbs.twimg.com/media/Dw40PJLXgAEAlWh.jpg"/>
    <hyperlink ref="U123" r:id="rId56" display="https://pbs.twimg.com/media/Dw5Ox9EXgAA2H0t.jpg"/>
    <hyperlink ref="U124" r:id="rId57" display="https://pbs.twimg.com/ext_tw_video_thumb/976789200765882368/pu/img/CppXs3Rm5EH5OS5A.jpg"/>
    <hyperlink ref="U126" r:id="rId58" display="https://pbs.twimg.com/ext_tw_video_thumb/976789200765882368/pu/img/CppXs3Rm5EH5OS5A.jpg"/>
    <hyperlink ref="U127" r:id="rId59" display="https://pbs.twimg.com/ext_tw_video_thumb/1084877026366910464/pu/img/D30V3GUmNzldz7oI.jpg"/>
    <hyperlink ref="U129" r:id="rId60" display="https://pbs.twimg.com/media/Dw4W0V5UwAAlAKK.jpg"/>
    <hyperlink ref="U131" r:id="rId61" display="https://pbs.twimg.com/media/Dw4W0V5UwAAlAKK.jpg"/>
    <hyperlink ref="U134" r:id="rId62" display="https://pbs.twimg.com/media/Dw5ED0eUcAA34qR.jpg"/>
    <hyperlink ref="U136" r:id="rId63" display="https://pbs.twimg.com/ext_tw_video_thumb/1084877839667585026/pu/img/9E4Ubf6P_4EdO13C.jpg"/>
    <hyperlink ref="U137" r:id="rId64" display="https://pbs.twimg.com/ext_tw_video_thumb/1084877839667585026/pu/img/9E4Ubf6P_4EdO13C.jpg"/>
    <hyperlink ref="U138" r:id="rId65" display="https://pbs.twimg.com/ext_tw_video_thumb/1084877026366910464/pu/img/D30V3GUmNzldz7oI.jpg"/>
    <hyperlink ref="U139" r:id="rId66" display="https://pbs.twimg.com/ext_tw_video_thumb/1084877026366910464/pu/img/D30V3GUmNzldz7oI.jpg"/>
    <hyperlink ref="U147" r:id="rId67" display="https://pbs.twimg.com/media/Dw4-BUuU8AA-CbJ.jpg"/>
    <hyperlink ref="V3" r:id="rId68" display="http://pbs.twimg.com/profile_images/378800000792859102/728df5295d456dd5602e894ae81c2811_normal.jpeg"/>
    <hyperlink ref="V4" r:id="rId69" display="http://pbs.twimg.com/profile_images/378800000792859102/728df5295d456dd5602e894ae81c2811_normal.jpeg"/>
    <hyperlink ref="V5" r:id="rId70" display="https://pbs.twimg.com/ext_tw_video_thumb/1084877839667585026/pu/img/9E4Ubf6P_4EdO13C.jpg"/>
    <hyperlink ref="V6" r:id="rId71" display="http://pbs.twimg.com/profile_images/1082030428385673217/3ZBFS0CN_normal.jpg"/>
    <hyperlink ref="V7" r:id="rId72" display="http://pbs.twimg.com/profile_images/1061349352369782784/IsgZmD2C_normal.jpg"/>
    <hyperlink ref="V8" r:id="rId73" display="http://pbs.twimg.com/profile_images/872190710128156672/QXIliW3T_normal.jpg"/>
    <hyperlink ref="V9" r:id="rId74" display="http://pbs.twimg.com/profile_images/872190710128156672/QXIliW3T_normal.jpg"/>
    <hyperlink ref="V10" r:id="rId75" display="http://pbs.twimg.com/profile_images/1034337370902999040/ilG7EJ2-_normal.jpg"/>
    <hyperlink ref="V11" r:id="rId76" display="http://pbs.twimg.com/profile_images/1034337370902999040/ilG7EJ2-_normal.jpg"/>
    <hyperlink ref="V12" r:id="rId77" display="http://pbs.twimg.com/profile_images/1028487489743478784/vj2KrTyi_normal.jpg"/>
    <hyperlink ref="V13" r:id="rId78" display="http://pbs.twimg.com/profile_images/1028487489743478784/vj2KrTyi_normal.jpg"/>
    <hyperlink ref="V14" r:id="rId79" display="http://pbs.twimg.com/profile_images/1082513194365513728/mouOXm8n_normal.jpg"/>
    <hyperlink ref="V15" r:id="rId80" display="http://pbs.twimg.com/profile_images/1026658857748029440/FEGbEKIC_normal.jpg"/>
    <hyperlink ref="V16" r:id="rId81" display="http://pbs.twimg.com/profile_images/962529399818960900/LVyqZWWe_normal.jpg"/>
    <hyperlink ref="V17" r:id="rId82" display="http://pbs.twimg.com/profile_images/1078562839692861440/cCKbkjh__normal.jpg"/>
    <hyperlink ref="V18" r:id="rId83" display="http://pbs.twimg.com/profile_images/1485309913/photo__1__normal.JPG"/>
    <hyperlink ref="V19" r:id="rId84" display="https://pbs.twimg.com/media/Dw5MGrfUwAEawSp.jpg"/>
    <hyperlink ref="V20" r:id="rId85" display="http://pbs.twimg.com/profile_images/1032014680842108928/cDDtgORi_normal.jpg"/>
    <hyperlink ref="V21" r:id="rId86" display="http://pbs.twimg.com/profile_images/1032014680842108928/cDDtgORi_normal.jpg"/>
    <hyperlink ref="V22" r:id="rId87" display="http://pbs.twimg.com/profile_images/1032014680842108928/cDDtgORi_normal.jpg"/>
    <hyperlink ref="V23" r:id="rId88" display="https://pbs.twimg.com/media/Dw5MGrfUwAEawSp.jpg"/>
    <hyperlink ref="V24" r:id="rId89" display="https://pbs.twimg.com/media/Dw4i5sSVYAAqxac.jpg"/>
    <hyperlink ref="V25" r:id="rId90" display="http://pbs.twimg.com/profile_images/965780259520958464/onS8mtVg_normal.jpg"/>
    <hyperlink ref="V26" r:id="rId91" display="http://pbs.twimg.com/profile_images/965780259520958464/onS8mtVg_normal.jpg"/>
    <hyperlink ref="V27" r:id="rId92" display="http://pbs.twimg.com/profile_images/1080268987517169664/9ZBufQqM_normal.jpg"/>
    <hyperlink ref="V28" r:id="rId93" display="http://pbs.twimg.com/profile_images/1079261503943933952/udu4sFfW_normal.jpg"/>
    <hyperlink ref="V29" r:id="rId94" display="http://pbs.twimg.com/profile_images/631857112906342400/ll6HKPXJ_normal.jpg"/>
    <hyperlink ref="V30" r:id="rId95" display="https://pbs.twimg.com/media/Dw5ONAxUYAARqt5.jpg"/>
    <hyperlink ref="V31" r:id="rId96" display="http://pbs.twimg.com/profile_images/876336830538407936/4rz8EFNv_normal.jpg"/>
    <hyperlink ref="V32" r:id="rId97" display="http://pbs.twimg.com/profile_images/876336830538407936/4rz8EFNv_normal.jpg"/>
    <hyperlink ref="V33" r:id="rId98" display="http://pbs.twimg.com/profile_images/838087711177089024/d2dVeNV0_normal.jpg"/>
    <hyperlink ref="V34" r:id="rId99" display="https://pbs.twimg.com/ext_tw_video_thumb/1084877026366910464/pu/img/D30V3GUmNzldz7oI.jpg"/>
    <hyperlink ref="V35" r:id="rId100" display="https://pbs.twimg.com/ext_tw_video_thumb/1084877839667585026/pu/img/9E4Ubf6P_4EdO13C.jpg"/>
    <hyperlink ref="V36" r:id="rId101" display="http://pbs.twimg.com/profile_images/891076897056055296/BFeNQjvx_normal.jpg"/>
    <hyperlink ref="V37" r:id="rId102" display="http://pbs.twimg.com/profile_images/1048992390709751808/xajZUqs9_normal.jpg"/>
    <hyperlink ref="V38" r:id="rId103" display="http://pbs.twimg.com/profile_images/1054182107319320577/Rz7_EMV5_normal.jpg"/>
    <hyperlink ref="V39" r:id="rId104" display="http://pbs.twimg.com/profile_images/1084723899323936768/ePgK79ny_normal.jpg"/>
    <hyperlink ref="V40" r:id="rId105" display="http://pbs.twimg.com/profile_images/821474305833914372/3m-aiORS_normal.jpg"/>
    <hyperlink ref="V41" r:id="rId106" display="http://pbs.twimg.com/profile_images/742569042641223680/HjzXMf_D_normal.jpg"/>
    <hyperlink ref="V42" r:id="rId107" display="http://pbs.twimg.com/profile_images/1063948591637639170/jGT0pILR_normal.jpg"/>
    <hyperlink ref="V43" r:id="rId108" display="https://pbs.twimg.com/ext_tw_video_thumb/1084877026366910464/pu/img/D30V3GUmNzldz7oI.jpg"/>
    <hyperlink ref="V44" r:id="rId109" display="http://pbs.twimg.com/profile_images/1058393739184398336/1W-J23Dw_normal.jpg"/>
    <hyperlink ref="V45" r:id="rId110" display="https://pbs.twimg.com/ext_tw_video_thumb/1084877026366910464/pu/img/D30V3GUmNzldz7oI.jpg"/>
    <hyperlink ref="V46" r:id="rId111" display="http://pbs.twimg.com/profile_images/1043205431340892160/uvDP6wTZ_normal.jpg"/>
    <hyperlink ref="V47" r:id="rId112" display="http://pbs.twimg.com/profile_images/1049528507917692928/17wiSbqp_normal.jpg"/>
    <hyperlink ref="V48" r:id="rId113" display="http://pbs.twimg.com/profile_images/1015616258463576064/mIa2w_kb_normal.jpg"/>
    <hyperlink ref="V49" r:id="rId114" display="http://pbs.twimg.com/profile_images/1015616258463576064/mIa2w_kb_normal.jpg"/>
    <hyperlink ref="V50" r:id="rId115" display="http://pbs.twimg.com/profile_images/1071984842642845696/BLviwk4Z_normal.jpg"/>
    <hyperlink ref="V51" r:id="rId116" display="http://pbs.twimg.com/profile_images/1084344476200517633/gDMQn2Qh_normal.jpg"/>
    <hyperlink ref="V52" r:id="rId117" display="http://abs.twimg.com/sticky/default_profile_images/default_profile_normal.png"/>
    <hyperlink ref="V53" r:id="rId118" display="http://abs.twimg.com/sticky/default_profile_images/default_profile_normal.png"/>
    <hyperlink ref="V54" r:id="rId119" display="http://pbs.twimg.com/profile_images/2731910279/ad9242151b257edbc8ab53910d4c0dab_normal.png"/>
    <hyperlink ref="V55" r:id="rId120" display="http://pbs.twimg.com/profile_images/1040969524722360320/O2KG8Dj1_normal.jpg"/>
    <hyperlink ref="V56" r:id="rId121" display="http://pbs.twimg.com/profile_images/1078120920240218113/yaRMMiJP_normal.jpg"/>
    <hyperlink ref="V57" r:id="rId122" display="http://pbs.twimg.com/profile_images/1084397116380704768/Uo6WnCyM_normal.jpg"/>
    <hyperlink ref="V58" r:id="rId123" display="http://pbs.twimg.com/profile_images/1084397116380704768/Uo6WnCyM_normal.jpg"/>
    <hyperlink ref="V59" r:id="rId124" display="http://pbs.twimg.com/profile_images/839826167179935744/mgDk5Q11_normal.jpg"/>
    <hyperlink ref="V60" r:id="rId125" display="http://pbs.twimg.com/profile_images/1011714549639024640/Ow9GnB6s_normal.jpg"/>
    <hyperlink ref="V61" r:id="rId126" display="https://pbs.twimg.com/ext_tw_video_thumb/1084890822447751168/pu/img/7DDyTOK5VYdQ-ayR.jpg"/>
    <hyperlink ref="V62" r:id="rId127" display="http://pbs.twimg.com/profile_images/1045366208860631040/-GWjLxrI_normal.jpg"/>
    <hyperlink ref="V63" r:id="rId128" display="http://pbs.twimg.com/profile_images/1045366208860631040/-GWjLxrI_normal.jpg"/>
    <hyperlink ref="V64" r:id="rId129" display="http://pbs.twimg.com/profile_images/961780644564025344/vPKIGOKA_normal.jpg"/>
    <hyperlink ref="V65" r:id="rId130" display="https://pbs.twimg.com/media/Dw5Qgo_WwAEWmkF.jpg"/>
    <hyperlink ref="V66" r:id="rId131" display="http://pbs.twimg.com/profile_images/717234075312984065/05dyp0O-_normal.jpg"/>
    <hyperlink ref="V67" r:id="rId132" display="http://pbs.twimg.com/profile_images/1000865004004851712/-bPa5pKJ_normal.jpg"/>
    <hyperlink ref="V68" r:id="rId133" display="http://pbs.twimg.com/profile_images/1058061180827287553/VqPH9JGs_normal.jpg"/>
    <hyperlink ref="V69" r:id="rId134" display="http://pbs.twimg.com/profile_images/999725784234246144/nzStXlzz_normal.jpg"/>
    <hyperlink ref="V70" r:id="rId135" display="http://pbs.twimg.com/profile_images/1048757753530003457/XQ_evybh_normal.jpg"/>
    <hyperlink ref="V71" r:id="rId136" display="http://pbs.twimg.com/profile_images/1084345765223264256/Y2SbAcx7_normal.jpg"/>
    <hyperlink ref="V72" r:id="rId137" display="http://pbs.twimg.com/profile_images/671853924802912256/SjK-_O9w_normal.png"/>
    <hyperlink ref="V73" r:id="rId138" display="http://pbs.twimg.com/profile_images/1084871092106190848/zhlVNOPK_normal.jpg"/>
    <hyperlink ref="V74" r:id="rId139" display="http://pbs.twimg.com/profile_images/1070588861728735232/IF6RB9H0_normal.jpg"/>
    <hyperlink ref="V75" r:id="rId140" display="http://pbs.twimg.com/profile_images/1070588861728735232/IF6RB9H0_normal.jpg"/>
    <hyperlink ref="V76" r:id="rId141" display="http://pbs.twimg.com/profile_images/1070588861728735232/IF6RB9H0_normal.jpg"/>
    <hyperlink ref="V77" r:id="rId142" display="https://pbs.twimg.com/ext_tw_video_thumb/1084891607608963072/pu/img/7DC-Herp_dyiCD8S.jpg"/>
    <hyperlink ref="V78" r:id="rId143" display="http://pbs.twimg.com/profile_images/428428643832848384/P6tJlXj9_normal.jpeg"/>
    <hyperlink ref="V79" r:id="rId144" display="https://pbs.twimg.com/ext_tw_video_thumb/1084891607608963072/pu/img/7DC-Herp_dyiCD8S.jpg"/>
    <hyperlink ref="V80" r:id="rId145" display="http://pbs.twimg.com/profile_images/428428643832848384/P6tJlXj9_normal.jpeg"/>
    <hyperlink ref="V81" r:id="rId146" display="http://pbs.twimg.com/profile_images/428428643832848384/P6tJlXj9_normal.jpeg"/>
    <hyperlink ref="V82" r:id="rId147" display="http://pbs.twimg.com/profile_images/918150593952153601/Htlmzghr_normal.jpg"/>
    <hyperlink ref="V83" r:id="rId148" display="https://pbs.twimg.com/ext_tw_video_thumb/1084846059241652225/pu/img/1E_Xsig_aZH8CdX1.jpg"/>
    <hyperlink ref="V84" r:id="rId149" display="https://pbs.twimg.com/ext_tw_video_thumb/1084846059241652225/pu/img/1E_Xsig_aZH8CdX1.jpg"/>
    <hyperlink ref="V85" r:id="rId150" display="https://pbs.twimg.com/ext_tw_video_thumb/1084846059241652225/pu/img/1E_Xsig_aZH8CdX1.jpg"/>
    <hyperlink ref="V86" r:id="rId151" display="https://pbs.twimg.com/ext_tw_video_thumb/1084877026366910464/pu/img/D30V3GUmNzldz7oI.jpg"/>
    <hyperlink ref="V87" r:id="rId152" display="https://pbs.twimg.com/ext_tw_video_thumb/1084877839667585026/pu/img/9E4Ubf6P_4EdO13C.jpg"/>
    <hyperlink ref="V88" r:id="rId153" display="http://pbs.twimg.com/profile_images/875451834911125505/DgGKFJ8p_normal.jpg"/>
    <hyperlink ref="V89" r:id="rId154" display="http://pbs.twimg.com/profile_images/1051182850215698434/7FnqTeZM_normal.jpg"/>
    <hyperlink ref="V90" r:id="rId155" display="http://pbs.twimg.com/profile_images/947905107605143552/8f0P4bbS_normal.jpg"/>
    <hyperlink ref="V91" r:id="rId156" display="http://pbs.twimg.com/profile_images/1051182850215698434/7FnqTeZM_normal.jpg"/>
    <hyperlink ref="V92" r:id="rId157" display="http://pbs.twimg.com/profile_images/1051182850215698434/7FnqTeZM_normal.jpg"/>
    <hyperlink ref="V93" r:id="rId158" display="http://pbs.twimg.com/profile_images/1051182850215698434/7FnqTeZM_normal.jpg"/>
    <hyperlink ref="V94" r:id="rId159" display="https://pbs.twimg.com/media/Dw5OvAAXcAAJr8h.jpg"/>
    <hyperlink ref="V95" r:id="rId160" display="http://pbs.twimg.com/profile_images/1074517033327312896/JiSEbj8r_normal.jpg"/>
    <hyperlink ref="V96" r:id="rId161" display="http://pbs.twimg.com/profile_images/845103915934765056/9ptCrSXR_normal.jpg"/>
    <hyperlink ref="V97" r:id="rId162" display="https://pbs.twimg.com/media/Dw44XAeWoAAiQQ2.jpg"/>
    <hyperlink ref="V98" r:id="rId163" display="http://pbs.twimg.com/profile_images/1083562706093756417/QbASGZ5f_normal.jpg"/>
    <hyperlink ref="V99" r:id="rId164" display="http://pbs.twimg.com/profile_images/1049557878044946432/JXmo82HR_normal.jpg"/>
    <hyperlink ref="V100" r:id="rId165" display="http://pbs.twimg.com/profile_images/1049557878044946432/JXmo82HR_normal.jpg"/>
    <hyperlink ref="V101" r:id="rId166" display="http://pbs.twimg.com/profile_images/1053014235993792513/xvLDfpEt_normal.jpg"/>
    <hyperlink ref="V102" r:id="rId167" display="http://pbs.twimg.com/profile_images/992779670759313408/lhX0vObr_normal.jpg"/>
    <hyperlink ref="V103" r:id="rId168" display="https://pbs.twimg.com/media/Dw5ONAxUYAARqt5.jpg"/>
    <hyperlink ref="V104" r:id="rId169" display="https://pbs.twimg.com/media/Dw5ONAxUYAARqt5.jpg"/>
    <hyperlink ref="V105" r:id="rId170" display="https://pbs.twimg.com/media/Dw4hZUSU0AAD97q.jpg"/>
    <hyperlink ref="V106" r:id="rId171" display="http://pbs.twimg.com/profile_images/965982375837511680/Mcqz9P4L_normal.jpg"/>
    <hyperlink ref="V107" r:id="rId172" display="http://pbs.twimg.com/profile_images/965982375837511680/Mcqz9P4L_normal.jpg"/>
    <hyperlink ref="V108" r:id="rId173" display="https://pbs.twimg.com/ext_tw_video_thumb/1084838106082103296/pu/img/64AYPW2mUs1rMR6z.jpg"/>
    <hyperlink ref="V109" r:id="rId174" display="http://pbs.twimg.com/profile_images/1084708140254404608/sK20ok0K_normal.jpg"/>
    <hyperlink ref="V110" r:id="rId175" display="http://pbs.twimg.com/profile_images/1027578186492567553/yL0PHn92_normal.jpg"/>
    <hyperlink ref="V111" r:id="rId176" display="http://pbs.twimg.com/profile_images/1066576457894379521/DOTPX8PY_normal.jpg"/>
    <hyperlink ref="V112" r:id="rId177" display="http://pbs.twimg.com/profile_images/1066576457894379521/DOTPX8PY_normal.jpg"/>
    <hyperlink ref="V113" r:id="rId178" display="http://pbs.twimg.com/profile_images/928626449900118018/n0OlAgZl_normal.jpg"/>
    <hyperlink ref="V114" r:id="rId179" display="http://pbs.twimg.com/profile_images/1084513458492764162/Hfhx784h_normal.jpg"/>
    <hyperlink ref="V115" r:id="rId180" display="https://pbs.twimg.com/media/Dw4pMhoU8AABp9O.jpg"/>
    <hyperlink ref="V116" r:id="rId181" display="https://pbs.twimg.com/media/Dw4pMhoU8AABp9O.jpg"/>
    <hyperlink ref="V117" r:id="rId182" display="https://pbs.twimg.com/media/Dw40PJLXgAEAlWh.jpg"/>
    <hyperlink ref="V118" r:id="rId183" display="http://pbs.twimg.com/profile_images/1079342002674651136/gKniC5VP_normal.jpg"/>
    <hyperlink ref="V119" r:id="rId184" display="http://pbs.twimg.com/profile_images/1079342002674651136/gKniC5VP_normal.jpg"/>
    <hyperlink ref="V120" r:id="rId185" display="http://pbs.twimg.com/profile_images/1079342002674651136/gKniC5VP_normal.jpg"/>
    <hyperlink ref="V121" r:id="rId186" display="http://pbs.twimg.com/profile_images/902357576/JR7__2__normal.JPG"/>
    <hyperlink ref="V122" r:id="rId187" display="http://pbs.twimg.com/profile_images/847206990594035713/K-ZCVhbU_normal.jpg"/>
    <hyperlink ref="V123" r:id="rId188" display="https://pbs.twimg.com/media/Dw5Ox9EXgAA2H0t.jpg"/>
    <hyperlink ref="V124" r:id="rId189" display="https://pbs.twimg.com/ext_tw_video_thumb/976789200765882368/pu/img/CppXs3Rm5EH5OS5A.jpg"/>
    <hyperlink ref="V125" r:id="rId190" display="http://pbs.twimg.com/profile_images/1053787049877225473/46cwBaGr_normal.jpg"/>
    <hyperlink ref="V126" r:id="rId191" display="https://pbs.twimg.com/ext_tw_video_thumb/976789200765882368/pu/img/CppXs3Rm5EH5OS5A.jpg"/>
    <hyperlink ref="V127" r:id="rId192" display="https://pbs.twimg.com/ext_tw_video_thumb/1084877026366910464/pu/img/D30V3GUmNzldz7oI.jpg"/>
    <hyperlink ref="V128" r:id="rId193" display="http://pbs.twimg.com/profile_images/1080004852124508160/QqStB0qf_normal.jpg"/>
    <hyperlink ref="V129" r:id="rId194" display="https://pbs.twimg.com/media/Dw4W0V5UwAAlAKK.jpg"/>
    <hyperlink ref="V130" r:id="rId195" display="http://pbs.twimg.com/profile_images/1047743951283748866/CeeEIqCf_normal.jpg"/>
    <hyperlink ref="V131" r:id="rId196" display="https://pbs.twimg.com/media/Dw4W0V5UwAAlAKK.jpg"/>
    <hyperlink ref="V132" r:id="rId197" display="http://pbs.twimg.com/profile_images/1047743951283748866/CeeEIqCf_normal.jpg"/>
    <hyperlink ref="V133" r:id="rId198" display="http://pbs.twimg.com/profile_images/1047743951283748866/CeeEIqCf_normal.jpg"/>
    <hyperlink ref="V134" r:id="rId199" display="https://pbs.twimg.com/media/Dw5ED0eUcAA34qR.jpg"/>
    <hyperlink ref="V135" r:id="rId200" display="http://pbs.twimg.com/profile_images/1027776311429718016/FFy88Di7_normal.jpg"/>
    <hyperlink ref="V136" r:id="rId201" display="https://pbs.twimg.com/ext_tw_video_thumb/1084877839667585026/pu/img/9E4Ubf6P_4EdO13C.jpg"/>
    <hyperlink ref="V137" r:id="rId202" display="https://pbs.twimg.com/ext_tw_video_thumb/1084877839667585026/pu/img/9E4Ubf6P_4EdO13C.jpg"/>
    <hyperlink ref="V138" r:id="rId203" display="https://pbs.twimg.com/ext_tw_video_thumb/1084877026366910464/pu/img/D30V3GUmNzldz7oI.jpg"/>
    <hyperlink ref="V139" r:id="rId204" display="https://pbs.twimg.com/ext_tw_video_thumb/1084877026366910464/pu/img/D30V3GUmNzldz7oI.jpg"/>
    <hyperlink ref="V140" r:id="rId205" display="http://pbs.twimg.com/profile_images/2463854806/9dtz8rpwbpajpax4npds_normal.jpeg"/>
    <hyperlink ref="V141" r:id="rId206" display="http://pbs.twimg.com/profile_images/1082349429770907650/usUIeMem_normal.jpg"/>
    <hyperlink ref="V142" r:id="rId207" display="http://pbs.twimg.com/profile_images/996359545428566021/El6a045C_normal.jpg"/>
    <hyperlink ref="V143" r:id="rId208" display="http://pbs.twimg.com/profile_images/985887253040975875/UX-PvJPj_normal.jpg"/>
    <hyperlink ref="V144" r:id="rId209" display="http://pbs.twimg.com/profile_images/820875466458415104/jqaUsXFo_normal.jpg"/>
    <hyperlink ref="V145" r:id="rId210" display="http://pbs.twimg.com/profile_images/728375009949814784/wT-49U6F_normal.jpg"/>
    <hyperlink ref="V146" r:id="rId211" display="http://pbs.twimg.com/profile_images/483489196024160256/C2jwnZyl_normal.jpeg"/>
    <hyperlink ref="V147" r:id="rId212" display="https://pbs.twimg.com/media/Dw4-BUuU8AA-CbJ.jpg"/>
    <hyperlink ref="V148" r:id="rId213" display="http://pbs.twimg.com/profile_images/510476748547317760/KCavRSem_normal.png"/>
    <hyperlink ref="V149" r:id="rId214" display="http://pbs.twimg.com/profile_images/2515594654/k8q03i2ocglcmsn3bdfz_normal.jpeg"/>
    <hyperlink ref="V150" r:id="rId215" display="http://pbs.twimg.com/profile_images/1076305000928702464/B2yuvnI3_normal.jpg"/>
    <hyperlink ref="X3" r:id="rId216" display="https://twitter.com/#!/sabinenamba/status/1084892815740600334"/>
    <hyperlink ref="X4" r:id="rId217" display="https://twitter.com/#!/sabinenamba/status/1084892815740600334"/>
    <hyperlink ref="X5" r:id="rId218" display="https://twitter.com/#!/likerambo21/status/1084892822816272384"/>
    <hyperlink ref="X6" r:id="rId219" display="https://twitter.com/#!/tialaurynn/status/1084892827220406273"/>
    <hyperlink ref="X7" r:id="rId220" display="https://twitter.com/#!/wesleykarl90/status/1084892835143389184"/>
    <hyperlink ref="X8" r:id="rId221" display="https://twitter.com/#!/losangelista/status/1084855783580291073"/>
    <hyperlink ref="X9" r:id="rId222" display="https://twitter.com/#!/losangelista/status/1084855783580291073"/>
    <hyperlink ref="X10" r:id="rId223" display="https://twitter.com/#!/longdrivesouth/status/1084892850976743424"/>
    <hyperlink ref="X11" r:id="rId224" display="https://twitter.com/#!/longdrivesouth/status/1084892850976743424"/>
    <hyperlink ref="X12" r:id="rId225" display="https://twitter.com/#!/union_sports_/status/1084892856815374338"/>
    <hyperlink ref="X13" r:id="rId226" display="https://twitter.com/#!/union_sports_/status/1084892856815374338"/>
    <hyperlink ref="X14" r:id="rId227" display="https://twitter.com/#!/haunteddiner/status/1084533449040396288"/>
    <hyperlink ref="X15" r:id="rId228" display="https://twitter.com/#!/jaimethekeeeper/status/1084892856899137536"/>
    <hyperlink ref="X16" r:id="rId229" display="https://twitter.com/#!/mel_ankoly/status/1084892860472643585"/>
    <hyperlink ref="X17" r:id="rId230" display="https://twitter.com/#!/seanastin/status/1084878768986939392"/>
    <hyperlink ref="X18" r:id="rId231" display="https://twitter.com/#!/notstate/status/1084892867489923076"/>
    <hyperlink ref="X19" r:id="rId232" display="https://twitter.com/#!/laist/status/1084888592936198144"/>
    <hyperlink ref="X20" r:id="rId233" display="https://twitter.com/#!/laist/status/1084892813987274752"/>
    <hyperlink ref="X21" r:id="rId234" display="https://twitter.com/#!/laist/status/1084892813987274752"/>
    <hyperlink ref="X22" r:id="rId235" display="https://twitter.com/#!/laist/status/1084892813987274752"/>
    <hyperlink ref="X23" r:id="rId236" display="https://twitter.com/#!/xina/status/1084892889719754752"/>
    <hyperlink ref="X24" r:id="rId237" display="https://twitter.com/#!/ct_alchemist/status/1084884282475044866"/>
    <hyperlink ref="X25" r:id="rId238" display="https://twitter.com/#!/spiritofbellamy/status/1084892896581558272"/>
    <hyperlink ref="X26" r:id="rId239" display="https://twitter.com/#!/spiritofbellamy/status/1084892896581558272"/>
    <hyperlink ref="X27" r:id="rId240" display="https://twitter.com/#!/ledeee_/status/1084884027369086977"/>
    <hyperlink ref="X28" r:id="rId241" display="https://twitter.com/#!/dnana_c/status/1084892914528935936"/>
    <hyperlink ref="X29" r:id="rId242" display="https://twitter.com/#!/29708keko/status/1084892923357995009"/>
    <hyperlink ref="X30" r:id="rId243" display="https://twitter.com/#!/skinnny_pete/status/1084892923605409792"/>
    <hyperlink ref="X31" r:id="rId244" display="https://twitter.com/#!/tweetrain007/status/1084892943771553792"/>
    <hyperlink ref="X32" r:id="rId245" display="https://twitter.com/#!/tweetrain007/status/1084892943771553792"/>
    <hyperlink ref="X33" r:id="rId246" display="https://twitter.com/#!/eclecticbrotha/status/1084892949475926018"/>
    <hyperlink ref="X34" r:id="rId247" display="https://twitter.com/#!/villavlcek/status/1084892919121625088"/>
    <hyperlink ref="X35" r:id="rId248" display="https://twitter.com/#!/villavlcek/status/1084892949622644736"/>
    <hyperlink ref="X36" r:id="rId249" display="https://twitter.com/#!/jacquesderosena/status/1084892955536633856"/>
    <hyperlink ref="X37" r:id="rId250" display="https://twitter.com/#!/rachelmumma1/status/1084892958212669440"/>
    <hyperlink ref="X38" r:id="rId251" display="https://twitter.com/#!/genesisyvettee/status/1084892975971385345"/>
    <hyperlink ref="X39" r:id="rId252" display="https://twitter.com/#!/turis_20/status/1084892977514704896"/>
    <hyperlink ref="X40" r:id="rId253" display="https://twitter.com/#!/usatwopointo/status/1084892983810576384"/>
    <hyperlink ref="X41" r:id="rId254" display="https://twitter.com/#!/latinawonk/status/1084892611553284096"/>
    <hyperlink ref="X42" r:id="rId255" display="https://twitter.com/#!/theactualtodd/status/1084892993587417090"/>
    <hyperlink ref="X43" r:id="rId256" display="https://twitter.com/#!/rdsathene/status/1084892994052870144"/>
    <hyperlink ref="X44" r:id="rId257" display="https://twitter.com/#!/michaeljaiwhite/status/1084892994585559040"/>
    <hyperlink ref="X45" r:id="rId258" display="https://twitter.com/#!/penut112/status/1084892996850470912"/>
    <hyperlink ref="X46" r:id="rId259" display="https://twitter.com/#!/latimes/status/1084882823046139904"/>
    <hyperlink ref="X47" r:id="rId260" display="https://twitter.com/#!/jasminnlomelii/status/1084893008527470592"/>
    <hyperlink ref="X48" r:id="rId261" display="https://twitter.com/#!/netadvisor/status/1084892083926708225"/>
    <hyperlink ref="X49" r:id="rId262" display="https://twitter.com/#!/netadvisor/status/1084893010511314944"/>
    <hyperlink ref="X50" r:id="rId263" display="https://twitter.com/#!/kimoraaa____/status/1084893021424893953"/>
    <hyperlink ref="X51" r:id="rId264" display="https://twitter.com/#!/mdrgnstephanie/status/1084893024499445760"/>
    <hyperlink ref="X52" r:id="rId265" display="https://twitter.com/#!/michal65172907/status/1084893026051227648"/>
    <hyperlink ref="X53" r:id="rId266" display="https://twitter.com/#!/michal65172907/status/1084893026051227648"/>
    <hyperlink ref="X54" r:id="rId267" display="https://twitter.com/#!/corrinawright/status/1084830148426256384"/>
    <hyperlink ref="X55" r:id="rId268" display="https://twitter.com/#!/erikalizette18/status/1084893027594690560"/>
    <hyperlink ref="X56" r:id="rId269" display="https://twitter.com/#!/lalalalindseyj/status/1084893031134769152"/>
    <hyperlink ref="X57" r:id="rId270" display="https://twitter.com/#!/m_memeh/status/1084892985655930880"/>
    <hyperlink ref="X58" r:id="rId271" display="https://twitter.com/#!/m_memeh/status/1084893036373434368"/>
    <hyperlink ref="X59" r:id="rId272" display="https://twitter.com/#!/teenvogue/status/1084889147238686720"/>
    <hyperlink ref="X60" r:id="rId273" display="https://twitter.com/#!/ltbaby143/status/1084893036847423488"/>
    <hyperlink ref="X61" r:id="rId274" display="https://twitter.com/#!/californialabor/status/1084890851724034048"/>
    <hyperlink ref="X62" r:id="rId275" display="https://twitter.com/#!/skolsister2017/status/1084893052626497536"/>
    <hyperlink ref="X63" r:id="rId276" display="https://twitter.com/#!/skolsister2017/status/1084893052626497536"/>
    <hyperlink ref="X64" r:id="rId277" display="https://twitter.com/#!/sassymamainla/status/1084893068065628160"/>
    <hyperlink ref="X65" r:id="rId278" display="https://twitter.com/#!/trendsportland/status/1084893083995721729"/>
    <hyperlink ref="X66" r:id="rId279" display="https://twitter.com/#!/carodmoon/status/1084842233306669058"/>
    <hyperlink ref="X67" r:id="rId280" display="https://twitter.com/#!/liljuan_69/status/1084893088206663681"/>
    <hyperlink ref="X68" r:id="rId281" display="https://twitter.com/#!/brandon_getz/status/1084893095756484608"/>
    <hyperlink ref="X69" r:id="rId282" display="https://twitter.com/#!/brwnskin_ldy/status/1084893103478104064"/>
    <hyperlink ref="X70" r:id="rId283" display="https://twitter.com/#!/mintamenapie/status/1084893107441815552"/>
    <hyperlink ref="X71" r:id="rId284" display="https://twitter.com/#!/rustin3000/status/1084837621300224000"/>
    <hyperlink ref="X72" r:id="rId285" display="https://twitter.com/#!/victoriaaveyard/status/1084893112252522498"/>
    <hyperlink ref="X73" r:id="rId286" display="https://twitter.com/#!/lsirikul/status/1084893117285773312"/>
    <hyperlink ref="X74" r:id="rId287" display="https://twitter.com/#!/heyimmarkus/status/1084893131315658752"/>
    <hyperlink ref="X75" r:id="rId288" display="https://twitter.com/#!/heyimmarkus/status/1084893131315658752"/>
    <hyperlink ref="X76" r:id="rId289" display="https://twitter.com/#!/heyimmarkus/status/1084893131315658752"/>
    <hyperlink ref="X77" r:id="rId290" display="https://twitter.com/#!/kystokes/status/1084891884432945152"/>
    <hyperlink ref="X78" r:id="rId291" display="https://twitter.com/#!/annswin/status/1084893140761231360"/>
    <hyperlink ref="X79" r:id="rId292" display="https://twitter.com/#!/kystokes/status/1084891884432945152"/>
    <hyperlink ref="X80" r:id="rId293" display="https://twitter.com/#!/annswin/status/1084893140761231360"/>
    <hyperlink ref="X81" r:id="rId294" display="https://twitter.com/#!/annswin/status/1084893140761231360"/>
    <hyperlink ref="X82" r:id="rId295" display="https://twitter.com/#!/935kday/status/1084832607269838848"/>
    <hyperlink ref="X83" r:id="rId296" display="https://twitter.com/#!/935kday/status/1084846214787395585"/>
    <hyperlink ref="X84" r:id="rId297" display="https://twitter.com/#!/lishh87/status/1084893145542717440"/>
    <hyperlink ref="X85" r:id="rId298" display="https://twitter.com/#!/lishh87/status/1084893145542717440"/>
    <hyperlink ref="X86" r:id="rId299" display="https://twitter.com/#!/alt_leftalabama/status/1084893154069934081"/>
    <hyperlink ref="X87" r:id="rId300" display="https://twitter.com/#!/kimberly__bb/status/1084893163515392000"/>
    <hyperlink ref="X88" r:id="rId301" display="https://twitter.com/#!/demsocialists/status/1084860478931824641"/>
    <hyperlink ref="X89" r:id="rId302" display="https://twitter.com/#!/rodneyejacksonj/status/1084893096779763712"/>
    <hyperlink ref="X90" r:id="rId303" display="https://twitter.com/#!/britnidwrites/status/1084856951270301696"/>
    <hyperlink ref="X91" r:id="rId304" display="https://twitter.com/#!/rodneyejacksonj/status/1084893131491823616"/>
    <hyperlink ref="X92" r:id="rId305" display="https://twitter.com/#!/rodneyejacksonj/status/1084893150022266880"/>
    <hyperlink ref="X93" r:id="rId306" display="https://twitter.com/#!/rodneyejacksonj/status/1084893167487340545"/>
    <hyperlink ref="X94" r:id="rId307" display="https://twitter.com/#!/transparent_ca/status/1084893071475585024"/>
    <hyperlink ref="X95" r:id="rId308" display="https://twitter.com/#!/auhsdbond/status/1084893169920045056"/>
    <hyperlink ref="X96" r:id="rId309" display="https://twitter.com/#!/ryanbdixon/status/1084893172474343424"/>
    <hyperlink ref="X97" r:id="rId310" display="https://twitter.com/#!/ajplus/status/1084867203806253056"/>
    <hyperlink ref="X98" r:id="rId311" display="https://twitter.com/#!/valthekoala/status/1084893173149622273"/>
    <hyperlink ref="X99" r:id="rId312" display="https://twitter.com/#!/misanaviltz/status/1084893130304835584"/>
    <hyperlink ref="X100" r:id="rId313" display="https://twitter.com/#!/misanaviltz/status/1084893174059823104"/>
    <hyperlink ref="X101" r:id="rId314" display="https://twitter.com/#!/b_real/status/1084860650755510278"/>
    <hyperlink ref="X102" r:id="rId315" display="https://twitter.com/#!/cypresshill/status/1084893175469301760"/>
    <hyperlink ref="X103" r:id="rId316" display="https://twitter.com/#!/yamphoto/status/1084891308542484480"/>
    <hyperlink ref="X104" r:id="rId317" display="https://twitter.com/#!/xdaexmaurx/status/1084893176396099589"/>
    <hyperlink ref="X105" r:id="rId318" display="https://twitter.com/#!/analisa_swan/status/1084841288157937664"/>
    <hyperlink ref="X106" r:id="rId319" display="https://twitter.com/#!/frenchcori/status/1084893176995864576"/>
    <hyperlink ref="X107" r:id="rId320" display="https://twitter.com/#!/frenchcori/status/1084893176995864576"/>
    <hyperlink ref="X108" r:id="rId321" display="https://twitter.com/#!/gary_coronado/status/1084838229650505728"/>
    <hyperlink ref="X109" r:id="rId322" display="https://twitter.com/#!/realimrickjame1/status/1084893179730632704"/>
    <hyperlink ref="X110" r:id="rId323" display="https://twitter.com/#!/lacityboy/status/1084849262314180608"/>
    <hyperlink ref="X111" r:id="rId324" display="https://twitter.com/#!/dubroxx/status/1084893192460238849"/>
    <hyperlink ref="X112" r:id="rId325" display="https://twitter.com/#!/dubroxx/status/1084893102924386304"/>
    <hyperlink ref="X113" r:id="rId326" display="https://twitter.com/#!/mjademurphy/status/1084817304045654016"/>
    <hyperlink ref="X114" r:id="rId327" display="https://twitter.com/#!/eatbutt4christ/status/1084893201499021312"/>
    <hyperlink ref="X115" r:id="rId328" display="https://twitter.com/#!/cmonstah/status/1084849862418391040"/>
    <hyperlink ref="X116" r:id="rId329" display="https://twitter.com/#!/juullaayy16/status/1084893162777194498"/>
    <hyperlink ref="X117" r:id="rId330" display="https://twitter.com/#!/usdew/status/1084861996829425670"/>
    <hyperlink ref="X118" r:id="rId331" display="https://twitter.com/#!/juullaayy16/status/1084893204527276032"/>
    <hyperlink ref="X119" r:id="rId332" display="https://twitter.com/#!/juullaayy16/status/1084892880148156416"/>
    <hyperlink ref="X120" r:id="rId333" display="https://twitter.com/#!/juullaayy16/status/1084893190140952577"/>
    <hyperlink ref="X121" r:id="rId334" display="https://twitter.com/#!/sklarbrothers/status/1084856155673784320"/>
    <hyperlink ref="X122" r:id="rId335" display="https://twitter.com/#!/mattob34/status/1084893208365027328"/>
    <hyperlink ref="X123" r:id="rId336" display="https://twitter.com/#!/mdkvdencevaplar/status/1084891406429233152"/>
    <hyperlink ref="X124" r:id="rId337" display="https://twitter.com/#!/mdkvdencevaplar/status/1084892386642329600"/>
    <hyperlink ref="X125" r:id="rId338" display="https://twitter.com/#!/belinayyildiz13/status/1084893189184606209"/>
    <hyperlink ref="X126" r:id="rId339" display="https://twitter.com/#!/belinayyildiz13/status/1084893209799675912"/>
    <hyperlink ref="X127" r:id="rId340" display="https://twitter.com/#!/mellemusic/status/1084893215226920960"/>
    <hyperlink ref="X128" r:id="rId341" display="https://twitter.com/#!/mamajojo/status/1084893222701195264"/>
    <hyperlink ref="X129" r:id="rId342" display="https://twitter.com/#!/abc7/status/1084829715557343232"/>
    <hyperlink ref="X130" r:id="rId343" display="https://twitter.com/#!/luamarilyn/status/1084893233677619200"/>
    <hyperlink ref="X131" r:id="rId344" display="https://twitter.com/#!/abc7/status/1084829715557343232"/>
    <hyperlink ref="X132" r:id="rId345" display="https://twitter.com/#!/luamarilyn/status/1084893233677619200"/>
    <hyperlink ref="X133" r:id="rId346" display="https://twitter.com/#!/luamarilyn/status/1084893233677619200"/>
    <hyperlink ref="X134" r:id="rId347" display="https://twitter.com/#!/kazweida/status/1084879448137031681"/>
    <hyperlink ref="X135" r:id="rId348" display="https://twitter.com/#!/samantha_clause/status/1084893233770057728"/>
    <hyperlink ref="X136" r:id="rId349" display="https://twitter.com/#!/sritoper/status/1084893235045064704"/>
    <hyperlink ref="X137" r:id="rId350" display="https://twitter.com/#!/godfreyland/status/1084878399615643648"/>
    <hyperlink ref="X138" r:id="rId351" display="https://twitter.com/#!/godfreyland/status/1084877446342533121"/>
    <hyperlink ref="X139" r:id="rId352" display="https://twitter.com/#!/florinarodov/status/1084893240984252417"/>
    <hyperlink ref="X140" r:id="rId353" display="https://twitter.com/#!/jeffvaughn/status/1084893244847050758"/>
    <hyperlink ref="X141" r:id="rId354" display="https://twitter.com/#!/realisticdemoc1/status/1084893252677980161"/>
    <hyperlink ref="X142" r:id="rId355" display="https://twitter.com/#!/logo_pearl/status/1084893255999938566"/>
    <hyperlink ref="X143" r:id="rId356" display="https://twitter.com/#!/saulgood13/status/1084884377971105794"/>
    <hyperlink ref="X144" r:id="rId357" display="https://twitter.com/#!/mprays03/status/1084893268977041408"/>
    <hyperlink ref="X145" r:id="rId358" display="https://twitter.com/#!/awolfeful/status/1084875645035765760"/>
    <hyperlink ref="X146" r:id="rId359" display="https://twitter.com/#!/theamynicholson/status/1084893277214539776"/>
    <hyperlink ref="X147" r:id="rId360" display="https://twitter.com/#!/ginggershankar/status/1084872759430152192"/>
    <hyperlink ref="X148" r:id="rId361" display="https://twitter.com/#!/morgandawn6/status/1084893282658701312"/>
    <hyperlink ref="X149" r:id="rId362" display="https://twitter.com/#!/kerryloring/status/1084807935836876800"/>
    <hyperlink ref="X150" r:id="rId363" display="https://twitter.com/#!/jedimunoz_/status/1084893285917884416"/>
    <hyperlink ref="AZ65" r:id="rId364" display="https://api.twitter.com/1.1/geo/id/ac88a4f17a51c7fc.json"/>
    <hyperlink ref="AZ101" r:id="rId365" display="https://api.twitter.com/1.1/geo/id/3b77caf94bfc81fe.json"/>
    <hyperlink ref="AZ105" r:id="rId366" display="https://api.twitter.com/1.1/geo/id/0706a21788cadb8d.json"/>
    <hyperlink ref="AZ110" r:id="rId367" display="https://api.twitter.com/1.1/geo/id/4d1d90faa5484b1c.json"/>
  </hyperlinks>
  <printOptions/>
  <pageMargins left="0.7" right="0.7" top="0.75" bottom="0.75" header="0.3" footer="0.3"/>
  <pageSetup horizontalDpi="600" verticalDpi="600" orientation="portrait" r:id="rId371"/>
  <legacyDrawing r:id="rId369"/>
  <tableParts>
    <tablePart r:id="rId37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2291</v>
      </c>
      <c r="B1" s="13" t="s">
        <v>2472</v>
      </c>
      <c r="C1" s="13" t="s">
        <v>2473</v>
      </c>
      <c r="D1" s="13" t="s">
        <v>144</v>
      </c>
      <c r="E1" s="13" t="s">
        <v>2475</v>
      </c>
      <c r="F1" s="13" t="s">
        <v>2476</v>
      </c>
      <c r="G1" s="13" t="s">
        <v>2477</v>
      </c>
    </row>
    <row r="2" spans="1:7" ht="15">
      <c r="A2" s="78" t="s">
        <v>1801</v>
      </c>
      <c r="B2" s="78">
        <v>116</v>
      </c>
      <c r="C2" s="122">
        <v>0.043461970775571374</v>
      </c>
      <c r="D2" s="78" t="s">
        <v>2474</v>
      </c>
      <c r="E2" s="78"/>
      <c r="F2" s="78"/>
      <c r="G2" s="78"/>
    </row>
    <row r="3" spans="1:7" ht="15">
      <c r="A3" s="78" t="s">
        <v>1802</v>
      </c>
      <c r="B3" s="78">
        <v>60</v>
      </c>
      <c r="C3" s="122">
        <v>0.022480329711502437</v>
      </c>
      <c r="D3" s="78" t="s">
        <v>2474</v>
      </c>
      <c r="E3" s="78"/>
      <c r="F3" s="78"/>
      <c r="G3" s="78"/>
    </row>
    <row r="4" spans="1:7" ht="15">
      <c r="A4" s="78" t="s">
        <v>1803</v>
      </c>
      <c r="B4" s="78">
        <v>1</v>
      </c>
      <c r="C4" s="122">
        <v>0.0003746721618583739</v>
      </c>
      <c r="D4" s="78" t="s">
        <v>2474</v>
      </c>
      <c r="E4" s="78"/>
      <c r="F4" s="78"/>
      <c r="G4" s="78"/>
    </row>
    <row r="5" spans="1:7" ht="15">
      <c r="A5" s="78" t="s">
        <v>1804</v>
      </c>
      <c r="B5" s="78">
        <v>2493</v>
      </c>
      <c r="C5" s="122">
        <v>0.9340576995129262</v>
      </c>
      <c r="D5" s="78" t="s">
        <v>2474</v>
      </c>
      <c r="E5" s="78"/>
      <c r="F5" s="78"/>
      <c r="G5" s="78"/>
    </row>
    <row r="6" spans="1:7" ht="15">
      <c r="A6" s="78" t="s">
        <v>1805</v>
      </c>
      <c r="B6" s="78">
        <v>2669</v>
      </c>
      <c r="C6" s="122">
        <v>1</v>
      </c>
      <c r="D6" s="78" t="s">
        <v>2474</v>
      </c>
      <c r="E6" s="78"/>
      <c r="F6" s="78"/>
      <c r="G6" s="78"/>
    </row>
    <row r="7" spans="1:7" ht="15">
      <c r="A7" s="84" t="s">
        <v>451</v>
      </c>
      <c r="B7" s="84">
        <v>106</v>
      </c>
      <c r="C7" s="123">
        <v>0.006236602845340268</v>
      </c>
      <c r="D7" s="84" t="s">
        <v>2474</v>
      </c>
      <c r="E7" s="84" t="b">
        <v>0</v>
      </c>
      <c r="F7" s="84" t="b">
        <v>0</v>
      </c>
      <c r="G7" s="84" t="b">
        <v>0</v>
      </c>
    </row>
    <row r="8" spans="1:7" ht="15">
      <c r="A8" s="84" t="s">
        <v>1806</v>
      </c>
      <c r="B8" s="84">
        <v>81</v>
      </c>
      <c r="C8" s="123">
        <v>0.013872060855531294</v>
      </c>
      <c r="D8" s="84" t="s">
        <v>2474</v>
      </c>
      <c r="E8" s="84" t="b">
        <v>0</v>
      </c>
      <c r="F8" s="84" t="b">
        <v>0</v>
      </c>
      <c r="G8" s="84" t="b">
        <v>0</v>
      </c>
    </row>
    <row r="9" spans="1:7" ht="15">
      <c r="A9" s="84" t="s">
        <v>1774</v>
      </c>
      <c r="B9" s="84">
        <v>29</v>
      </c>
      <c r="C9" s="123">
        <v>0.012219164563078274</v>
      </c>
      <c r="D9" s="84" t="s">
        <v>2474</v>
      </c>
      <c r="E9" s="84" t="b">
        <v>0</v>
      </c>
      <c r="F9" s="84" t="b">
        <v>1</v>
      </c>
      <c r="G9" s="84" t="b">
        <v>0</v>
      </c>
    </row>
    <row r="10" spans="1:7" ht="15">
      <c r="A10" s="84" t="s">
        <v>1807</v>
      </c>
      <c r="B10" s="84">
        <v>21</v>
      </c>
      <c r="C10" s="123">
        <v>0.010846373904361488</v>
      </c>
      <c r="D10" s="84" t="s">
        <v>2474</v>
      </c>
      <c r="E10" s="84" t="b">
        <v>0</v>
      </c>
      <c r="F10" s="84" t="b">
        <v>0</v>
      </c>
      <c r="G10" s="84" t="b">
        <v>0</v>
      </c>
    </row>
    <row r="11" spans="1:7" ht="15">
      <c r="A11" s="84" t="s">
        <v>1808</v>
      </c>
      <c r="B11" s="84">
        <v>19</v>
      </c>
      <c r="C11" s="123">
        <v>0.009813385913469917</v>
      </c>
      <c r="D11" s="84" t="s">
        <v>2474</v>
      </c>
      <c r="E11" s="84" t="b">
        <v>0</v>
      </c>
      <c r="F11" s="84" t="b">
        <v>0</v>
      </c>
      <c r="G11" s="84" t="b">
        <v>0</v>
      </c>
    </row>
    <row r="12" spans="1:7" ht="15">
      <c r="A12" s="84" t="s">
        <v>2292</v>
      </c>
      <c r="B12" s="84">
        <v>19</v>
      </c>
      <c r="C12" s="123">
        <v>0.010385573514415394</v>
      </c>
      <c r="D12" s="84" t="s">
        <v>2474</v>
      </c>
      <c r="E12" s="84" t="b">
        <v>0</v>
      </c>
      <c r="F12" s="84" t="b">
        <v>0</v>
      </c>
      <c r="G12" s="84" t="b">
        <v>0</v>
      </c>
    </row>
    <row r="13" spans="1:7" ht="15">
      <c r="A13" s="84" t="s">
        <v>1849</v>
      </c>
      <c r="B13" s="84">
        <v>19</v>
      </c>
      <c r="C13" s="123">
        <v>0.011384386998393375</v>
      </c>
      <c r="D13" s="84" t="s">
        <v>2474</v>
      </c>
      <c r="E13" s="84" t="b">
        <v>0</v>
      </c>
      <c r="F13" s="84" t="b">
        <v>0</v>
      </c>
      <c r="G13" s="84" t="b">
        <v>0</v>
      </c>
    </row>
    <row r="14" spans="1:7" ht="15">
      <c r="A14" s="84" t="s">
        <v>1811</v>
      </c>
      <c r="B14" s="84">
        <v>19</v>
      </c>
      <c r="C14" s="123">
        <v>0.009813385913469917</v>
      </c>
      <c r="D14" s="84" t="s">
        <v>2474</v>
      </c>
      <c r="E14" s="84" t="b">
        <v>0</v>
      </c>
      <c r="F14" s="84" t="b">
        <v>0</v>
      </c>
      <c r="G14" s="84" t="b">
        <v>0</v>
      </c>
    </row>
    <row r="15" spans="1:7" ht="15">
      <c r="A15" s="84" t="s">
        <v>1824</v>
      </c>
      <c r="B15" s="84">
        <v>18</v>
      </c>
      <c r="C15" s="123">
        <v>0.009560395487407806</v>
      </c>
      <c r="D15" s="84" t="s">
        <v>2474</v>
      </c>
      <c r="E15" s="84" t="b">
        <v>0</v>
      </c>
      <c r="F15" s="84" t="b">
        <v>0</v>
      </c>
      <c r="G15" s="84" t="b">
        <v>0</v>
      </c>
    </row>
    <row r="16" spans="1:7" ht="15">
      <c r="A16" s="84" t="s">
        <v>466</v>
      </c>
      <c r="B16" s="84">
        <v>17</v>
      </c>
      <c r="C16" s="123">
        <v>0.009868465137198992</v>
      </c>
      <c r="D16" s="84" t="s">
        <v>2474</v>
      </c>
      <c r="E16" s="84" t="b">
        <v>0</v>
      </c>
      <c r="F16" s="84" t="b">
        <v>0</v>
      </c>
      <c r="G16" s="84" t="b">
        <v>0</v>
      </c>
    </row>
    <row r="17" spans="1:7" ht="15">
      <c r="A17" s="84" t="s">
        <v>1812</v>
      </c>
      <c r="B17" s="84">
        <v>15</v>
      </c>
      <c r="C17" s="123">
        <v>0.008707469238704992</v>
      </c>
      <c r="D17" s="84" t="s">
        <v>2474</v>
      </c>
      <c r="E17" s="84" t="b">
        <v>1</v>
      </c>
      <c r="F17" s="84" t="b">
        <v>0</v>
      </c>
      <c r="G17" s="84" t="b">
        <v>0</v>
      </c>
    </row>
    <row r="18" spans="1:7" ht="15">
      <c r="A18" s="84" t="s">
        <v>324</v>
      </c>
      <c r="B18" s="84">
        <v>15</v>
      </c>
      <c r="C18" s="123">
        <v>0.008707469238704992</v>
      </c>
      <c r="D18" s="84" t="s">
        <v>2474</v>
      </c>
      <c r="E18" s="84" t="b">
        <v>0</v>
      </c>
      <c r="F18" s="84" t="b">
        <v>0</v>
      </c>
      <c r="G18" s="84" t="b">
        <v>0</v>
      </c>
    </row>
    <row r="19" spans="1:7" ht="15">
      <c r="A19" s="84" t="s">
        <v>1881</v>
      </c>
      <c r="B19" s="84">
        <v>14</v>
      </c>
      <c r="C19" s="123">
        <v>0.008669409378288305</v>
      </c>
      <c r="D19" s="84" t="s">
        <v>2474</v>
      </c>
      <c r="E19" s="84" t="b">
        <v>1</v>
      </c>
      <c r="F19" s="84" t="b">
        <v>0</v>
      </c>
      <c r="G19" s="84" t="b">
        <v>0</v>
      </c>
    </row>
    <row r="20" spans="1:7" ht="15">
      <c r="A20" s="84" t="s">
        <v>1815</v>
      </c>
      <c r="B20" s="84">
        <v>13</v>
      </c>
      <c r="C20" s="123">
        <v>0.008050165851267712</v>
      </c>
      <c r="D20" s="84" t="s">
        <v>2474</v>
      </c>
      <c r="E20" s="84" t="b">
        <v>0</v>
      </c>
      <c r="F20" s="84" t="b">
        <v>0</v>
      </c>
      <c r="G20" s="84" t="b">
        <v>0</v>
      </c>
    </row>
    <row r="21" spans="1:7" ht="15">
      <c r="A21" s="84" t="s">
        <v>2293</v>
      </c>
      <c r="B21" s="84">
        <v>12</v>
      </c>
      <c r="C21" s="123">
        <v>0.007973695395184364</v>
      </c>
      <c r="D21" s="84" t="s">
        <v>2474</v>
      </c>
      <c r="E21" s="84" t="b">
        <v>0</v>
      </c>
      <c r="F21" s="84" t="b">
        <v>0</v>
      </c>
      <c r="G21" s="84" t="b">
        <v>0</v>
      </c>
    </row>
    <row r="22" spans="1:7" ht="15">
      <c r="A22" s="84" t="s">
        <v>2294</v>
      </c>
      <c r="B22" s="84">
        <v>12</v>
      </c>
      <c r="C22" s="123">
        <v>0.007690987957109053</v>
      </c>
      <c r="D22" s="84" t="s">
        <v>2474</v>
      </c>
      <c r="E22" s="84" t="b">
        <v>0</v>
      </c>
      <c r="F22" s="84" t="b">
        <v>0</v>
      </c>
      <c r="G22" s="84" t="b">
        <v>0</v>
      </c>
    </row>
    <row r="23" spans="1:7" ht="15">
      <c r="A23" s="84" t="s">
        <v>1876</v>
      </c>
      <c r="B23" s="84">
        <v>12</v>
      </c>
      <c r="C23" s="123">
        <v>0.007690987957109053</v>
      </c>
      <c r="D23" s="84" t="s">
        <v>2474</v>
      </c>
      <c r="E23" s="84" t="b">
        <v>1</v>
      </c>
      <c r="F23" s="84" t="b">
        <v>0</v>
      </c>
      <c r="G23" s="84" t="b">
        <v>0</v>
      </c>
    </row>
    <row r="24" spans="1:7" ht="15">
      <c r="A24" s="84" t="s">
        <v>1833</v>
      </c>
      <c r="B24" s="84">
        <v>11</v>
      </c>
      <c r="C24" s="123">
        <v>0.007309220778919</v>
      </c>
      <c r="D24" s="84" t="s">
        <v>2474</v>
      </c>
      <c r="E24" s="84" t="b">
        <v>0</v>
      </c>
      <c r="F24" s="84" t="b">
        <v>0</v>
      </c>
      <c r="G24" s="84" t="b">
        <v>0</v>
      </c>
    </row>
    <row r="25" spans="1:7" ht="15">
      <c r="A25" s="84" t="s">
        <v>1834</v>
      </c>
      <c r="B25" s="84">
        <v>11</v>
      </c>
      <c r="C25" s="123">
        <v>0.007309220778919</v>
      </c>
      <c r="D25" s="84" t="s">
        <v>2474</v>
      </c>
      <c r="E25" s="84" t="b">
        <v>0</v>
      </c>
      <c r="F25" s="84" t="b">
        <v>0</v>
      </c>
      <c r="G25" s="84" t="b">
        <v>0</v>
      </c>
    </row>
    <row r="26" spans="1:7" ht="15">
      <c r="A26" s="84" t="s">
        <v>1859</v>
      </c>
      <c r="B26" s="84">
        <v>11</v>
      </c>
      <c r="C26" s="123">
        <v>0.007309220778919</v>
      </c>
      <c r="D26" s="84" t="s">
        <v>2474</v>
      </c>
      <c r="E26" s="84" t="b">
        <v>0</v>
      </c>
      <c r="F26" s="84" t="b">
        <v>0</v>
      </c>
      <c r="G26" s="84" t="b">
        <v>0</v>
      </c>
    </row>
    <row r="27" spans="1:7" ht="15">
      <c r="A27" s="84" t="s">
        <v>1821</v>
      </c>
      <c r="B27" s="84">
        <v>10</v>
      </c>
      <c r="C27" s="123">
        <v>0.006902805297056536</v>
      </c>
      <c r="D27" s="84" t="s">
        <v>2474</v>
      </c>
      <c r="E27" s="84" t="b">
        <v>0</v>
      </c>
      <c r="F27" s="84" t="b">
        <v>0</v>
      </c>
      <c r="G27" s="84" t="b">
        <v>0</v>
      </c>
    </row>
    <row r="28" spans="1:7" ht="15">
      <c r="A28" s="84" t="s">
        <v>1857</v>
      </c>
      <c r="B28" s="84">
        <v>10</v>
      </c>
      <c r="C28" s="123">
        <v>0.006902805297056536</v>
      </c>
      <c r="D28" s="84" t="s">
        <v>2474</v>
      </c>
      <c r="E28" s="84" t="b">
        <v>0</v>
      </c>
      <c r="F28" s="84" t="b">
        <v>0</v>
      </c>
      <c r="G28" s="84" t="b">
        <v>0</v>
      </c>
    </row>
    <row r="29" spans="1:7" ht="15">
      <c r="A29" s="84" t="s">
        <v>311</v>
      </c>
      <c r="B29" s="84">
        <v>10</v>
      </c>
      <c r="C29" s="123">
        <v>0.006902805297056536</v>
      </c>
      <c r="D29" s="84" t="s">
        <v>2474</v>
      </c>
      <c r="E29" s="84" t="b">
        <v>0</v>
      </c>
      <c r="F29" s="84" t="b">
        <v>0</v>
      </c>
      <c r="G29" s="84" t="b">
        <v>0</v>
      </c>
    </row>
    <row r="30" spans="1:7" ht="15">
      <c r="A30" s="84" t="s">
        <v>1818</v>
      </c>
      <c r="B30" s="84">
        <v>10</v>
      </c>
      <c r="C30" s="123">
        <v>0.008779550905934224</v>
      </c>
      <c r="D30" s="84" t="s">
        <v>2474</v>
      </c>
      <c r="E30" s="84" t="b">
        <v>0</v>
      </c>
      <c r="F30" s="84" t="b">
        <v>0</v>
      </c>
      <c r="G30" s="84" t="b">
        <v>0</v>
      </c>
    </row>
    <row r="31" spans="1:7" ht="15">
      <c r="A31" s="84" t="s">
        <v>1847</v>
      </c>
      <c r="B31" s="84">
        <v>10</v>
      </c>
      <c r="C31" s="123">
        <v>0.0082859022398019</v>
      </c>
      <c r="D31" s="84" t="s">
        <v>2474</v>
      </c>
      <c r="E31" s="84" t="b">
        <v>0</v>
      </c>
      <c r="F31" s="84" t="b">
        <v>0</v>
      </c>
      <c r="G31" s="84" t="b">
        <v>0</v>
      </c>
    </row>
    <row r="32" spans="1:7" ht="15">
      <c r="A32" s="84" t="s">
        <v>1848</v>
      </c>
      <c r="B32" s="84">
        <v>10</v>
      </c>
      <c r="C32" s="123">
        <v>0.008779550905934224</v>
      </c>
      <c r="D32" s="84" t="s">
        <v>2474</v>
      </c>
      <c r="E32" s="84" t="b">
        <v>0</v>
      </c>
      <c r="F32" s="84" t="b">
        <v>0</v>
      </c>
      <c r="G32" s="84" t="b">
        <v>0</v>
      </c>
    </row>
    <row r="33" spans="1:7" ht="15">
      <c r="A33" s="84" t="s">
        <v>1850</v>
      </c>
      <c r="B33" s="84">
        <v>10</v>
      </c>
      <c r="C33" s="123">
        <v>0.008779550905934224</v>
      </c>
      <c r="D33" s="84" t="s">
        <v>2474</v>
      </c>
      <c r="E33" s="84" t="b">
        <v>0</v>
      </c>
      <c r="F33" s="84" t="b">
        <v>0</v>
      </c>
      <c r="G33" s="84" t="b">
        <v>0</v>
      </c>
    </row>
    <row r="34" spans="1:7" ht="15">
      <c r="A34" s="84" t="s">
        <v>2295</v>
      </c>
      <c r="B34" s="84">
        <v>10</v>
      </c>
      <c r="C34" s="123">
        <v>0.006902805297056536</v>
      </c>
      <c r="D34" s="84" t="s">
        <v>2474</v>
      </c>
      <c r="E34" s="84" t="b">
        <v>0</v>
      </c>
      <c r="F34" s="84" t="b">
        <v>0</v>
      </c>
      <c r="G34" s="84" t="b">
        <v>0</v>
      </c>
    </row>
    <row r="35" spans="1:7" ht="15">
      <c r="A35" s="84" t="s">
        <v>1771</v>
      </c>
      <c r="B35" s="84">
        <v>9</v>
      </c>
      <c r="C35" s="123">
        <v>0.006756284191959678</v>
      </c>
      <c r="D35" s="84" t="s">
        <v>2474</v>
      </c>
      <c r="E35" s="84" t="b">
        <v>0</v>
      </c>
      <c r="F35" s="84" t="b">
        <v>0</v>
      </c>
      <c r="G35" s="84" t="b">
        <v>0</v>
      </c>
    </row>
    <row r="36" spans="1:7" ht="15">
      <c r="A36" s="84" t="s">
        <v>1832</v>
      </c>
      <c r="B36" s="84">
        <v>9</v>
      </c>
      <c r="C36" s="123">
        <v>0.006756284191959678</v>
      </c>
      <c r="D36" s="84" t="s">
        <v>2474</v>
      </c>
      <c r="E36" s="84" t="b">
        <v>1</v>
      </c>
      <c r="F36" s="84" t="b">
        <v>0</v>
      </c>
      <c r="G36" s="84" t="b">
        <v>0</v>
      </c>
    </row>
    <row r="37" spans="1:7" ht="15">
      <c r="A37" s="84" t="s">
        <v>1856</v>
      </c>
      <c r="B37" s="84">
        <v>9</v>
      </c>
      <c r="C37" s="123">
        <v>0.006469268791693823</v>
      </c>
      <c r="D37" s="84" t="s">
        <v>2474</v>
      </c>
      <c r="E37" s="84" t="b">
        <v>0</v>
      </c>
      <c r="F37" s="84" t="b">
        <v>0</v>
      </c>
      <c r="G37" s="84" t="b">
        <v>0</v>
      </c>
    </row>
    <row r="38" spans="1:7" ht="15">
      <c r="A38" s="84" t="s">
        <v>1844</v>
      </c>
      <c r="B38" s="84">
        <v>9</v>
      </c>
      <c r="C38" s="123">
        <v>0.006756284191959678</v>
      </c>
      <c r="D38" s="84" t="s">
        <v>2474</v>
      </c>
      <c r="E38" s="84" t="b">
        <v>0</v>
      </c>
      <c r="F38" s="84" t="b">
        <v>0</v>
      </c>
      <c r="G38" s="84" t="b">
        <v>0</v>
      </c>
    </row>
    <row r="39" spans="1:7" ht="15">
      <c r="A39" s="84" t="s">
        <v>1819</v>
      </c>
      <c r="B39" s="84">
        <v>9</v>
      </c>
      <c r="C39" s="123">
        <v>0.006469268791693823</v>
      </c>
      <c r="D39" s="84" t="s">
        <v>2474</v>
      </c>
      <c r="E39" s="84" t="b">
        <v>0</v>
      </c>
      <c r="F39" s="84" t="b">
        <v>0</v>
      </c>
      <c r="G39" s="84" t="b">
        <v>0</v>
      </c>
    </row>
    <row r="40" spans="1:7" ht="15">
      <c r="A40" s="84" t="s">
        <v>2296</v>
      </c>
      <c r="B40" s="84">
        <v>9</v>
      </c>
      <c r="C40" s="123">
        <v>0.006469268791693823</v>
      </c>
      <c r="D40" s="84" t="s">
        <v>2474</v>
      </c>
      <c r="E40" s="84" t="b">
        <v>0</v>
      </c>
      <c r="F40" s="84" t="b">
        <v>0</v>
      </c>
      <c r="G40" s="84" t="b">
        <v>0</v>
      </c>
    </row>
    <row r="41" spans="1:7" ht="15">
      <c r="A41" s="84" t="s">
        <v>1846</v>
      </c>
      <c r="B41" s="84">
        <v>9</v>
      </c>
      <c r="C41" s="123">
        <v>0.006469268791693823</v>
      </c>
      <c r="D41" s="84" t="s">
        <v>2474</v>
      </c>
      <c r="E41" s="84" t="b">
        <v>1</v>
      </c>
      <c r="F41" s="84" t="b">
        <v>0</v>
      </c>
      <c r="G41" s="84" t="b">
        <v>0</v>
      </c>
    </row>
    <row r="42" spans="1:7" ht="15">
      <c r="A42" s="84" t="s">
        <v>1816</v>
      </c>
      <c r="B42" s="84">
        <v>9</v>
      </c>
      <c r="C42" s="123">
        <v>0.006469268791693823</v>
      </c>
      <c r="D42" s="84" t="s">
        <v>2474</v>
      </c>
      <c r="E42" s="84" t="b">
        <v>0</v>
      </c>
      <c r="F42" s="84" t="b">
        <v>1</v>
      </c>
      <c r="G42" s="84" t="b">
        <v>0</v>
      </c>
    </row>
    <row r="43" spans="1:7" ht="15">
      <c r="A43" s="84" t="s">
        <v>1810</v>
      </c>
      <c r="B43" s="84">
        <v>9</v>
      </c>
      <c r="C43" s="123">
        <v>0.006469268791693823</v>
      </c>
      <c r="D43" s="84" t="s">
        <v>2474</v>
      </c>
      <c r="E43" s="84" t="b">
        <v>0</v>
      </c>
      <c r="F43" s="84" t="b">
        <v>0</v>
      </c>
      <c r="G43" s="84" t="b">
        <v>0</v>
      </c>
    </row>
    <row r="44" spans="1:7" ht="15">
      <c r="A44" s="84" t="s">
        <v>1855</v>
      </c>
      <c r="B44" s="84">
        <v>8</v>
      </c>
      <c r="C44" s="123">
        <v>0.0060055859484086024</v>
      </c>
      <c r="D44" s="84" t="s">
        <v>2474</v>
      </c>
      <c r="E44" s="84" t="b">
        <v>0</v>
      </c>
      <c r="F44" s="84" t="b">
        <v>0</v>
      </c>
      <c r="G44" s="84" t="b">
        <v>0</v>
      </c>
    </row>
    <row r="45" spans="1:7" ht="15">
      <c r="A45" s="84" t="s">
        <v>1825</v>
      </c>
      <c r="B45" s="84">
        <v>8</v>
      </c>
      <c r="C45" s="123">
        <v>0.0060055859484086024</v>
      </c>
      <c r="D45" s="84" t="s">
        <v>2474</v>
      </c>
      <c r="E45" s="84" t="b">
        <v>0</v>
      </c>
      <c r="F45" s="84" t="b">
        <v>0</v>
      </c>
      <c r="G45" s="84" t="b">
        <v>0</v>
      </c>
    </row>
    <row r="46" spans="1:7" ht="15">
      <c r="A46" s="84" t="s">
        <v>1851</v>
      </c>
      <c r="B46" s="84">
        <v>8</v>
      </c>
      <c r="C46" s="123">
        <v>0.0060055859484086024</v>
      </c>
      <c r="D46" s="84" t="s">
        <v>2474</v>
      </c>
      <c r="E46" s="84" t="b">
        <v>0</v>
      </c>
      <c r="F46" s="84" t="b">
        <v>0</v>
      </c>
      <c r="G46" s="84" t="b">
        <v>0</v>
      </c>
    </row>
    <row r="47" spans="1:7" ht="15">
      <c r="A47" s="84" t="s">
        <v>1763</v>
      </c>
      <c r="B47" s="84">
        <v>8</v>
      </c>
      <c r="C47" s="123">
        <v>0.0060055859484086024</v>
      </c>
      <c r="D47" s="84" t="s">
        <v>2474</v>
      </c>
      <c r="E47" s="84" t="b">
        <v>0</v>
      </c>
      <c r="F47" s="84" t="b">
        <v>0</v>
      </c>
      <c r="G47" s="84" t="b">
        <v>0</v>
      </c>
    </row>
    <row r="48" spans="1:7" ht="15">
      <c r="A48" s="84" t="s">
        <v>1860</v>
      </c>
      <c r="B48" s="84">
        <v>7</v>
      </c>
      <c r="C48" s="123">
        <v>0.00550796976772773</v>
      </c>
      <c r="D48" s="84" t="s">
        <v>2474</v>
      </c>
      <c r="E48" s="84" t="b">
        <v>0</v>
      </c>
      <c r="F48" s="84" t="b">
        <v>0</v>
      </c>
      <c r="G48" s="84" t="b">
        <v>0</v>
      </c>
    </row>
    <row r="49" spans="1:7" ht="15">
      <c r="A49" s="84" t="s">
        <v>1820</v>
      </c>
      <c r="B49" s="84">
        <v>7</v>
      </c>
      <c r="C49" s="123">
        <v>0.00550796976772773</v>
      </c>
      <c r="D49" s="84" t="s">
        <v>2474</v>
      </c>
      <c r="E49" s="84" t="b">
        <v>0</v>
      </c>
      <c r="F49" s="84" t="b">
        <v>0</v>
      </c>
      <c r="G49" s="84" t="b">
        <v>0</v>
      </c>
    </row>
    <row r="50" spans="1:7" ht="15">
      <c r="A50" s="84" t="s">
        <v>1838</v>
      </c>
      <c r="B50" s="84">
        <v>7</v>
      </c>
      <c r="C50" s="123">
        <v>0.006568609631071909</v>
      </c>
      <c r="D50" s="84" t="s">
        <v>2474</v>
      </c>
      <c r="E50" s="84" t="b">
        <v>0</v>
      </c>
      <c r="F50" s="84" t="b">
        <v>0</v>
      </c>
      <c r="G50" s="84" t="b">
        <v>0</v>
      </c>
    </row>
    <row r="51" spans="1:7" ht="15">
      <c r="A51" s="84" t="s">
        <v>1764</v>
      </c>
      <c r="B51" s="84">
        <v>7</v>
      </c>
      <c r="C51" s="123">
        <v>0.00550796976772773</v>
      </c>
      <c r="D51" s="84" t="s">
        <v>2474</v>
      </c>
      <c r="E51" s="84" t="b">
        <v>0</v>
      </c>
      <c r="F51" s="84" t="b">
        <v>0</v>
      </c>
      <c r="G51" s="84" t="b">
        <v>0</v>
      </c>
    </row>
    <row r="52" spans="1:7" ht="15">
      <c r="A52" s="84" t="s">
        <v>2297</v>
      </c>
      <c r="B52" s="84">
        <v>7</v>
      </c>
      <c r="C52" s="123">
        <v>0.00550796976772773</v>
      </c>
      <c r="D52" s="84" t="s">
        <v>2474</v>
      </c>
      <c r="E52" s="84" t="b">
        <v>0</v>
      </c>
      <c r="F52" s="84" t="b">
        <v>0</v>
      </c>
      <c r="G52" s="84" t="b">
        <v>0</v>
      </c>
    </row>
    <row r="53" spans="1:7" ht="15">
      <c r="A53" s="84" t="s">
        <v>2298</v>
      </c>
      <c r="B53" s="84">
        <v>7</v>
      </c>
      <c r="C53" s="123">
        <v>0.00550796976772773</v>
      </c>
      <c r="D53" s="84" t="s">
        <v>2474</v>
      </c>
      <c r="E53" s="84" t="b">
        <v>0</v>
      </c>
      <c r="F53" s="84" t="b">
        <v>0</v>
      </c>
      <c r="G53" s="84" t="b">
        <v>0</v>
      </c>
    </row>
    <row r="54" spans="1:7" ht="15">
      <c r="A54" s="84" t="s">
        <v>1858</v>
      </c>
      <c r="B54" s="84">
        <v>6</v>
      </c>
      <c r="C54" s="123">
        <v>0.00497154134388114</v>
      </c>
      <c r="D54" s="84" t="s">
        <v>2474</v>
      </c>
      <c r="E54" s="84" t="b">
        <v>0</v>
      </c>
      <c r="F54" s="84" t="b">
        <v>1</v>
      </c>
      <c r="G54" s="84" t="b">
        <v>0</v>
      </c>
    </row>
    <row r="55" spans="1:7" ht="15">
      <c r="A55" s="84" t="s">
        <v>1861</v>
      </c>
      <c r="B55" s="84">
        <v>6</v>
      </c>
      <c r="C55" s="123">
        <v>0.00497154134388114</v>
      </c>
      <c r="D55" s="84" t="s">
        <v>2474</v>
      </c>
      <c r="E55" s="84" t="b">
        <v>0</v>
      </c>
      <c r="F55" s="84" t="b">
        <v>0</v>
      </c>
      <c r="G55" s="84" t="b">
        <v>0</v>
      </c>
    </row>
    <row r="56" spans="1:7" ht="15">
      <c r="A56" s="84" t="s">
        <v>2299</v>
      </c>
      <c r="B56" s="84">
        <v>6</v>
      </c>
      <c r="C56" s="123">
        <v>0.00497154134388114</v>
      </c>
      <c r="D56" s="84" t="s">
        <v>2474</v>
      </c>
      <c r="E56" s="84" t="b">
        <v>0</v>
      </c>
      <c r="F56" s="84" t="b">
        <v>0</v>
      </c>
      <c r="G56" s="84" t="b">
        <v>0</v>
      </c>
    </row>
    <row r="57" spans="1:7" ht="15">
      <c r="A57" s="84" t="s">
        <v>1868</v>
      </c>
      <c r="B57" s="84">
        <v>6</v>
      </c>
      <c r="C57" s="123">
        <v>0.00497154134388114</v>
      </c>
      <c r="D57" s="84" t="s">
        <v>2474</v>
      </c>
      <c r="E57" s="84" t="b">
        <v>1</v>
      </c>
      <c r="F57" s="84" t="b">
        <v>0</v>
      </c>
      <c r="G57" s="84" t="b">
        <v>0</v>
      </c>
    </row>
    <row r="58" spans="1:7" ht="15">
      <c r="A58" s="84" t="s">
        <v>2300</v>
      </c>
      <c r="B58" s="84">
        <v>6</v>
      </c>
      <c r="C58" s="123">
        <v>0.00497154134388114</v>
      </c>
      <c r="D58" s="84" t="s">
        <v>2474</v>
      </c>
      <c r="E58" s="84" t="b">
        <v>0</v>
      </c>
      <c r="F58" s="84" t="b">
        <v>0</v>
      </c>
      <c r="G58" s="84" t="b">
        <v>0</v>
      </c>
    </row>
    <row r="59" spans="1:7" ht="15">
      <c r="A59" s="84" t="s">
        <v>1852</v>
      </c>
      <c r="B59" s="84">
        <v>6</v>
      </c>
      <c r="C59" s="123">
        <v>0.00497154134388114</v>
      </c>
      <c r="D59" s="84" t="s">
        <v>2474</v>
      </c>
      <c r="E59" s="84" t="b">
        <v>0</v>
      </c>
      <c r="F59" s="84" t="b">
        <v>0</v>
      </c>
      <c r="G59" s="84" t="b">
        <v>0</v>
      </c>
    </row>
    <row r="60" spans="1:7" ht="15">
      <c r="A60" s="84" t="s">
        <v>2301</v>
      </c>
      <c r="B60" s="84">
        <v>6</v>
      </c>
      <c r="C60" s="123">
        <v>0.00497154134388114</v>
      </c>
      <c r="D60" s="84" t="s">
        <v>2474</v>
      </c>
      <c r="E60" s="84" t="b">
        <v>1</v>
      </c>
      <c r="F60" s="84" t="b">
        <v>0</v>
      </c>
      <c r="G60" s="84" t="b">
        <v>0</v>
      </c>
    </row>
    <row r="61" spans="1:7" ht="15">
      <c r="A61" s="84" t="s">
        <v>1813</v>
      </c>
      <c r="B61" s="84">
        <v>6</v>
      </c>
      <c r="C61" s="123">
        <v>0.00497154134388114</v>
      </c>
      <c r="D61" s="84" t="s">
        <v>2474</v>
      </c>
      <c r="E61" s="84" t="b">
        <v>1</v>
      </c>
      <c r="F61" s="84" t="b">
        <v>0</v>
      </c>
      <c r="G61" s="84" t="b">
        <v>0</v>
      </c>
    </row>
    <row r="62" spans="1:7" ht="15">
      <c r="A62" s="84" t="s">
        <v>1814</v>
      </c>
      <c r="B62" s="84">
        <v>6</v>
      </c>
      <c r="C62" s="123">
        <v>0.00497154134388114</v>
      </c>
      <c r="D62" s="84" t="s">
        <v>2474</v>
      </c>
      <c r="E62" s="84" t="b">
        <v>0</v>
      </c>
      <c r="F62" s="84" t="b">
        <v>0</v>
      </c>
      <c r="G62" s="84" t="b">
        <v>0</v>
      </c>
    </row>
    <row r="63" spans="1:7" ht="15">
      <c r="A63" s="84" t="s">
        <v>2302</v>
      </c>
      <c r="B63" s="84">
        <v>6</v>
      </c>
      <c r="C63" s="123">
        <v>0.00497154134388114</v>
      </c>
      <c r="D63" s="84" t="s">
        <v>2474</v>
      </c>
      <c r="E63" s="84" t="b">
        <v>0</v>
      </c>
      <c r="F63" s="84" t="b">
        <v>0</v>
      </c>
      <c r="G63" s="84" t="b">
        <v>0</v>
      </c>
    </row>
    <row r="64" spans="1:7" ht="15">
      <c r="A64" s="84" t="s">
        <v>1765</v>
      </c>
      <c r="B64" s="84">
        <v>6</v>
      </c>
      <c r="C64" s="123">
        <v>0.00497154134388114</v>
      </c>
      <c r="D64" s="84" t="s">
        <v>2474</v>
      </c>
      <c r="E64" s="84" t="b">
        <v>0</v>
      </c>
      <c r="F64" s="84" t="b">
        <v>0</v>
      </c>
      <c r="G64" s="84" t="b">
        <v>0</v>
      </c>
    </row>
    <row r="65" spans="1:7" ht="15">
      <c r="A65" s="84" t="s">
        <v>1839</v>
      </c>
      <c r="B65" s="84">
        <v>5</v>
      </c>
      <c r="C65" s="123">
        <v>0.004389775452967112</v>
      </c>
      <c r="D65" s="84" t="s">
        <v>2474</v>
      </c>
      <c r="E65" s="84" t="b">
        <v>0</v>
      </c>
      <c r="F65" s="84" t="b">
        <v>0</v>
      </c>
      <c r="G65" s="84" t="b">
        <v>0</v>
      </c>
    </row>
    <row r="66" spans="1:7" ht="15">
      <c r="A66" s="84" t="s">
        <v>1840</v>
      </c>
      <c r="B66" s="84">
        <v>5</v>
      </c>
      <c r="C66" s="123">
        <v>0.004389775452967112</v>
      </c>
      <c r="D66" s="84" t="s">
        <v>2474</v>
      </c>
      <c r="E66" s="84" t="b">
        <v>0</v>
      </c>
      <c r="F66" s="84" t="b">
        <v>0</v>
      </c>
      <c r="G66" s="84" t="b">
        <v>0</v>
      </c>
    </row>
    <row r="67" spans="1:7" ht="15">
      <c r="A67" s="84" t="s">
        <v>1841</v>
      </c>
      <c r="B67" s="84">
        <v>5</v>
      </c>
      <c r="C67" s="123">
        <v>0.004389775452967112</v>
      </c>
      <c r="D67" s="84" t="s">
        <v>2474</v>
      </c>
      <c r="E67" s="84" t="b">
        <v>0</v>
      </c>
      <c r="F67" s="84" t="b">
        <v>0</v>
      </c>
      <c r="G67" s="84" t="b">
        <v>0</v>
      </c>
    </row>
    <row r="68" spans="1:7" ht="15">
      <c r="A68" s="84" t="s">
        <v>1842</v>
      </c>
      <c r="B68" s="84">
        <v>5</v>
      </c>
      <c r="C68" s="123">
        <v>0.004389775452967112</v>
      </c>
      <c r="D68" s="84" t="s">
        <v>2474</v>
      </c>
      <c r="E68" s="84" t="b">
        <v>0</v>
      </c>
      <c r="F68" s="84" t="b">
        <v>0</v>
      </c>
      <c r="G68" s="84" t="b">
        <v>0</v>
      </c>
    </row>
    <row r="69" spans="1:7" ht="15">
      <c r="A69" s="84" t="s">
        <v>1843</v>
      </c>
      <c r="B69" s="84">
        <v>5</v>
      </c>
      <c r="C69" s="123">
        <v>0.004389775452967112</v>
      </c>
      <c r="D69" s="84" t="s">
        <v>2474</v>
      </c>
      <c r="E69" s="84" t="b">
        <v>0</v>
      </c>
      <c r="F69" s="84" t="b">
        <v>0</v>
      </c>
      <c r="G69" s="84" t="b">
        <v>0</v>
      </c>
    </row>
    <row r="70" spans="1:7" ht="15">
      <c r="A70" s="84" t="s">
        <v>318</v>
      </c>
      <c r="B70" s="84">
        <v>5</v>
      </c>
      <c r="C70" s="123">
        <v>0.004389775452967112</v>
      </c>
      <c r="D70" s="84" t="s">
        <v>2474</v>
      </c>
      <c r="E70" s="84" t="b">
        <v>0</v>
      </c>
      <c r="F70" s="84" t="b">
        <v>0</v>
      </c>
      <c r="G70" s="84" t="b">
        <v>0</v>
      </c>
    </row>
    <row r="71" spans="1:7" ht="15">
      <c r="A71" s="84" t="s">
        <v>2303</v>
      </c>
      <c r="B71" s="84">
        <v>5</v>
      </c>
      <c r="C71" s="123">
        <v>0.004389775452967112</v>
      </c>
      <c r="D71" s="84" t="s">
        <v>2474</v>
      </c>
      <c r="E71" s="84" t="b">
        <v>0</v>
      </c>
      <c r="F71" s="84" t="b">
        <v>0</v>
      </c>
      <c r="G71" s="84" t="b">
        <v>0</v>
      </c>
    </row>
    <row r="72" spans="1:7" ht="15">
      <c r="A72" s="84" t="s">
        <v>1822</v>
      </c>
      <c r="B72" s="84">
        <v>5</v>
      </c>
      <c r="C72" s="123">
        <v>0.004389775452967112</v>
      </c>
      <c r="D72" s="84" t="s">
        <v>2474</v>
      </c>
      <c r="E72" s="84" t="b">
        <v>0</v>
      </c>
      <c r="F72" s="84" t="b">
        <v>0</v>
      </c>
      <c r="G72" s="84" t="b">
        <v>0</v>
      </c>
    </row>
    <row r="73" spans="1:7" ht="15">
      <c r="A73" s="84" t="s">
        <v>2304</v>
      </c>
      <c r="B73" s="84">
        <v>5</v>
      </c>
      <c r="C73" s="123">
        <v>0.004691864022194221</v>
      </c>
      <c r="D73" s="84" t="s">
        <v>2474</v>
      </c>
      <c r="E73" s="84" t="b">
        <v>0</v>
      </c>
      <c r="F73" s="84" t="b">
        <v>0</v>
      </c>
      <c r="G73" s="84" t="b">
        <v>0</v>
      </c>
    </row>
    <row r="74" spans="1:7" ht="15">
      <c r="A74" s="84" t="s">
        <v>878</v>
      </c>
      <c r="B74" s="84">
        <v>5</v>
      </c>
      <c r="C74" s="123">
        <v>0.004389775452967112</v>
      </c>
      <c r="D74" s="84" t="s">
        <v>2474</v>
      </c>
      <c r="E74" s="84" t="b">
        <v>0</v>
      </c>
      <c r="F74" s="84" t="b">
        <v>0</v>
      </c>
      <c r="G74" s="84" t="b">
        <v>0</v>
      </c>
    </row>
    <row r="75" spans="1:7" ht="15">
      <c r="A75" s="84" t="s">
        <v>2305</v>
      </c>
      <c r="B75" s="84">
        <v>5</v>
      </c>
      <c r="C75" s="123">
        <v>0.004389775452967112</v>
      </c>
      <c r="D75" s="84" t="s">
        <v>2474</v>
      </c>
      <c r="E75" s="84" t="b">
        <v>0</v>
      </c>
      <c r="F75" s="84" t="b">
        <v>0</v>
      </c>
      <c r="G75" s="84" t="b">
        <v>0</v>
      </c>
    </row>
    <row r="76" spans="1:7" ht="15">
      <c r="A76" s="84" t="s">
        <v>1873</v>
      </c>
      <c r="B76" s="84">
        <v>5</v>
      </c>
      <c r="C76" s="123">
        <v>0.004389775452967112</v>
      </c>
      <c r="D76" s="84" t="s">
        <v>2474</v>
      </c>
      <c r="E76" s="84" t="b">
        <v>0</v>
      </c>
      <c r="F76" s="84" t="b">
        <v>0</v>
      </c>
      <c r="G76" s="84" t="b">
        <v>0</v>
      </c>
    </row>
    <row r="77" spans="1:7" ht="15">
      <c r="A77" s="84" t="s">
        <v>325</v>
      </c>
      <c r="B77" s="84">
        <v>5</v>
      </c>
      <c r="C77" s="123">
        <v>0.004389775452967112</v>
      </c>
      <c r="D77" s="84" t="s">
        <v>2474</v>
      </c>
      <c r="E77" s="84" t="b">
        <v>0</v>
      </c>
      <c r="F77" s="84" t="b">
        <v>0</v>
      </c>
      <c r="G77" s="84" t="b">
        <v>0</v>
      </c>
    </row>
    <row r="78" spans="1:7" ht="15">
      <c r="A78" s="84" t="s">
        <v>2306</v>
      </c>
      <c r="B78" s="84">
        <v>5</v>
      </c>
      <c r="C78" s="123">
        <v>0.004389775452967112</v>
      </c>
      <c r="D78" s="84" t="s">
        <v>2474</v>
      </c>
      <c r="E78" s="84" t="b">
        <v>0</v>
      </c>
      <c r="F78" s="84" t="b">
        <v>0</v>
      </c>
      <c r="G78" s="84" t="b">
        <v>0</v>
      </c>
    </row>
    <row r="79" spans="1:7" ht="15">
      <c r="A79" s="84" t="s">
        <v>257</v>
      </c>
      <c r="B79" s="84">
        <v>5</v>
      </c>
      <c r="C79" s="123">
        <v>0.004389775452967112</v>
      </c>
      <c r="D79" s="84" t="s">
        <v>2474</v>
      </c>
      <c r="E79" s="84" t="b">
        <v>0</v>
      </c>
      <c r="F79" s="84" t="b">
        <v>0</v>
      </c>
      <c r="G79" s="84" t="b">
        <v>0</v>
      </c>
    </row>
    <row r="80" spans="1:7" ht="15">
      <c r="A80" s="84" t="s">
        <v>2307</v>
      </c>
      <c r="B80" s="84">
        <v>5</v>
      </c>
      <c r="C80" s="123">
        <v>0.004389775452967112</v>
      </c>
      <c r="D80" s="84" t="s">
        <v>2474</v>
      </c>
      <c r="E80" s="84" t="b">
        <v>0</v>
      </c>
      <c r="F80" s="84" t="b">
        <v>0</v>
      </c>
      <c r="G80" s="84" t="b">
        <v>0</v>
      </c>
    </row>
    <row r="81" spans="1:7" ht="15">
      <c r="A81" s="84" t="s">
        <v>2308</v>
      </c>
      <c r="B81" s="84">
        <v>5</v>
      </c>
      <c r="C81" s="123">
        <v>0.004389775452967112</v>
      </c>
      <c r="D81" s="84" t="s">
        <v>2474</v>
      </c>
      <c r="E81" s="84" t="b">
        <v>0</v>
      </c>
      <c r="F81" s="84" t="b">
        <v>0</v>
      </c>
      <c r="G81" s="84" t="b">
        <v>0</v>
      </c>
    </row>
    <row r="82" spans="1:7" ht="15">
      <c r="A82" s="84" t="s">
        <v>322</v>
      </c>
      <c r="B82" s="84">
        <v>4</v>
      </c>
      <c r="C82" s="123">
        <v>0.0037534912177553765</v>
      </c>
      <c r="D82" s="84" t="s">
        <v>2474</v>
      </c>
      <c r="E82" s="84" t="b">
        <v>0</v>
      </c>
      <c r="F82" s="84" t="b">
        <v>0</v>
      </c>
      <c r="G82" s="84" t="b">
        <v>0</v>
      </c>
    </row>
    <row r="83" spans="1:7" ht="15">
      <c r="A83" s="84" t="s">
        <v>1835</v>
      </c>
      <c r="B83" s="84">
        <v>4</v>
      </c>
      <c r="C83" s="123">
        <v>0.0037534912177553765</v>
      </c>
      <c r="D83" s="84" t="s">
        <v>2474</v>
      </c>
      <c r="E83" s="84" t="b">
        <v>0</v>
      </c>
      <c r="F83" s="84" t="b">
        <v>0</v>
      </c>
      <c r="G83" s="84" t="b">
        <v>0</v>
      </c>
    </row>
    <row r="84" spans="1:7" ht="15">
      <c r="A84" s="84" t="s">
        <v>1836</v>
      </c>
      <c r="B84" s="84">
        <v>4</v>
      </c>
      <c r="C84" s="123">
        <v>0.0037534912177553765</v>
      </c>
      <c r="D84" s="84" t="s">
        <v>2474</v>
      </c>
      <c r="E84" s="84" t="b">
        <v>0</v>
      </c>
      <c r="F84" s="84" t="b">
        <v>0</v>
      </c>
      <c r="G84" s="84" t="b">
        <v>0</v>
      </c>
    </row>
    <row r="85" spans="1:7" ht="15">
      <c r="A85" s="84" t="s">
        <v>2309</v>
      </c>
      <c r="B85" s="84">
        <v>4</v>
      </c>
      <c r="C85" s="123">
        <v>0.0037534912177553765</v>
      </c>
      <c r="D85" s="84" t="s">
        <v>2474</v>
      </c>
      <c r="E85" s="84" t="b">
        <v>0</v>
      </c>
      <c r="F85" s="84" t="b">
        <v>0</v>
      </c>
      <c r="G85" s="84" t="b">
        <v>0</v>
      </c>
    </row>
    <row r="86" spans="1:7" ht="15">
      <c r="A86" s="84" t="s">
        <v>2310</v>
      </c>
      <c r="B86" s="84">
        <v>4</v>
      </c>
      <c r="C86" s="123">
        <v>0.004065059139471835</v>
      </c>
      <c r="D86" s="84" t="s">
        <v>2474</v>
      </c>
      <c r="E86" s="84" t="b">
        <v>0</v>
      </c>
      <c r="F86" s="84" t="b">
        <v>0</v>
      </c>
      <c r="G86" s="84" t="b">
        <v>0</v>
      </c>
    </row>
    <row r="87" spans="1:7" ht="15">
      <c r="A87" s="84" t="s">
        <v>1863</v>
      </c>
      <c r="B87" s="84">
        <v>4</v>
      </c>
      <c r="C87" s="123">
        <v>0.0037534912177553765</v>
      </c>
      <c r="D87" s="84" t="s">
        <v>2474</v>
      </c>
      <c r="E87" s="84" t="b">
        <v>0</v>
      </c>
      <c r="F87" s="84" t="b">
        <v>0</v>
      </c>
      <c r="G87" s="84" t="b">
        <v>0</v>
      </c>
    </row>
    <row r="88" spans="1:7" ht="15">
      <c r="A88" s="84" t="s">
        <v>1864</v>
      </c>
      <c r="B88" s="84">
        <v>4</v>
      </c>
      <c r="C88" s="123">
        <v>0.0037534912177553765</v>
      </c>
      <c r="D88" s="84" t="s">
        <v>2474</v>
      </c>
      <c r="E88" s="84" t="b">
        <v>0</v>
      </c>
      <c r="F88" s="84" t="b">
        <v>0</v>
      </c>
      <c r="G88" s="84" t="b">
        <v>0</v>
      </c>
    </row>
    <row r="89" spans="1:7" ht="15">
      <c r="A89" s="84" t="s">
        <v>1865</v>
      </c>
      <c r="B89" s="84">
        <v>4</v>
      </c>
      <c r="C89" s="123">
        <v>0.0037534912177553765</v>
      </c>
      <c r="D89" s="84" t="s">
        <v>2474</v>
      </c>
      <c r="E89" s="84" t="b">
        <v>0</v>
      </c>
      <c r="F89" s="84" t="b">
        <v>0</v>
      </c>
      <c r="G89" s="84" t="b">
        <v>0</v>
      </c>
    </row>
    <row r="90" spans="1:7" ht="15">
      <c r="A90" s="84" t="s">
        <v>1869</v>
      </c>
      <c r="B90" s="84">
        <v>4</v>
      </c>
      <c r="C90" s="123">
        <v>0.0037534912177553765</v>
      </c>
      <c r="D90" s="84" t="s">
        <v>2474</v>
      </c>
      <c r="E90" s="84" t="b">
        <v>0</v>
      </c>
      <c r="F90" s="84" t="b">
        <v>0</v>
      </c>
      <c r="G90" s="84" t="b">
        <v>0</v>
      </c>
    </row>
    <row r="91" spans="1:7" ht="15">
      <c r="A91" s="84" t="s">
        <v>2311</v>
      </c>
      <c r="B91" s="84">
        <v>4</v>
      </c>
      <c r="C91" s="123">
        <v>0.004504189461306452</v>
      </c>
      <c r="D91" s="84" t="s">
        <v>2474</v>
      </c>
      <c r="E91" s="84" t="b">
        <v>0</v>
      </c>
      <c r="F91" s="84" t="b">
        <v>0</v>
      </c>
      <c r="G91" s="84" t="b">
        <v>0</v>
      </c>
    </row>
    <row r="92" spans="1:7" ht="15">
      <c r="A92" s="84" t="s">
        <v>2312</v>
      </c>
      <c r="B92" s="84">
        <v>4</v>
      </c>
      <c r="C92" s="123">
        <v>0.004504189461306452</v>
      </c>
      <c r="D92" s="84" t="s">
        <v>2474</v>
      </c>
      <c r="E92" s="84" t="b">
        <v>0</v>
      </c>
      <c r="F92" s="84" t="b">
        <v>0</v>
      </c>
      <c r="G92" s="84" t="b">
        <v>0</v>
      </c>
    </row>
    <row r="93" spans="1:7" ht="15">
      <c r="A93" s="84" t="s">
        <v>2313</v>
      </c>
      <c r="B93" s="84">
        <v>4</v>
      </c>
      <c r="C93" s="123">
        <v>0.004065059139471835</v>
      </c>
      <c r="D93" s="84" t="s">
        <v>2474</v>
      </c>
      <c r="E93" s="84" t="b">
        <v>0</v>
      </c>
      <c r="F93" s="84" t="b">
        <v>0</v>
      </c>
      <c r="G93" s="84" t="b">
        <v>0</v>
      </c>
    </row>
    <row r="94" spans="1:7" ht="15">
      <c r="A94" s="84" t="s">
        <v>2314</v>
      </c>
      <c r="B94" s="84">
        <v>4</v>
      </c>
      <c r="C94" s="123">
        <v>0.0037534912177553765</v>
      </c>
      <c r="D94" s="84" t="s">
        <v>2474</v>
      </c>
      <c r="E94" s="84" t="b">
        <v>0</v>
      </c>
      <c r="F94" s="84" t="b">
        <v>0</v>
      </c>
      <c r="G94" s="84" t="b">
        <v>0</v>
      </c>
    </row>
    <row r="95" spans="1:7" ht="15">
      <c r="A95" s="84" t="s">
        <v>2315</v>
      </c>
      <c r="B95" s="84">
        <v>4</v>
      </c>
      <c r="C95" s="123">
        <v>0.0037534912177553765</v>
      </c>
      <c r="D95" s="84" t="s">
        <v>2474</v>
      </c>
      <c r="E95" s="84" t="b">
        <v>0</v>
      </c>
      <c r="F95" s="84" t="b">
        <v>0</v>
      </c>
      <c r="G95" s="84" t="b">
        <v>0</v>
      </c>
    </row>
    <row r="96" spans="1:7" ht="15">
      <c r="A96" s="84" t="s">
        <v>2316</v>
      </c>
      <c r="B96" s="84">
        <v>4</v>
      </c>
      <c r="C96" s="123">
        <v>0.0037534912177553765</v>
      </c>
      <c r="D96" s="84" t="s">
        <v>2474</v>
      </c>
      <c r="E96" s="84" t="b">
        <v>0</v>
      </c>
      <c r="F96" s="84" t="b">
        <v>0</v>
      </c>
      <c r="G96" s="84" t="b">
        <v>0</v>
      </c>
    </row>
    <row r="97" spans="1:7" ht="15">
      <c r="A97" s="84" t="s">
        <v>2317</v>
      </c>
      <c r="B97" s="84">
        <v>4</v>
      </c>
      <c r="C97" s="123">
        <v>0.0037534912177553765</v>
      </c>
      <c r="D97" s="84" t="s">
        <v>2474</v>
      </c>
      <c r="E97" s="84" t="b">
        <v>0</v>
      </c>
      <c r="F97" s="84" t="b">
        <v>0</v>
      </c>
      <c r="G97" s="84" t="b">
        <v>0</v>
      </c>
    </row>
    <row r="98" spans="1:7" ht="15">
      <c r="A98" s="84" t="s">
        <v>1853</v>
      </c>
      <c r="B98" s="84">
        <v>4</v>
      </c>
      <c r="C98" s="123">
        <v>0.0037534912177553765</v>
      </c>
      <c r="D98" s="84" t="s">
        <v>2474</v>
      </c>
      <c r="E98" s="84" t="b">
        <v>0</v>
      </c>
      <c r="F98" s="84" t="b">
        <v>0</v>
      </c>
      <c r="G98" s="84" t="b">
        <v>0</v>
      </c>
    </row>
    <row r="99" spans="1:7" ht="15">
      <c r="A99" s="84" t="s">
        <v>2318</v>
      </c>
      <c r="B99" s="84">
        <v>4</v>
      </c>
      <c r="C99" s="123">
        <v>0.0037534912177553765</v>
      </c>
      <c r="D99" s="84" t="s">
        <v>2474</v>
      </c>
      <c r="E99" s="84" t="b">
        <v>0</v>
      </c>
      <c r="F99" s="84" t="b">
        <v>0</v>
      </c>
      <c r="G99" s="84" t="b">
        <v>0</v>
      </c>
    </row>
    <row r="100" spans="1:7" ht="15">
      <c r="A100" s="84" t="s">
        <v>2319</v>
      </c>
      <c r="B100" s="84">
        <v>4</v>
      </c>
      <c r="C100" s="123">
        <v>0.0037534912177553765</v>
      </c>
      <c r="D100" s="84" t="s">
        <v>2474</v>
      </c>
      <c r="E100" s="84" t="b">
        <v>0</v>
      </c>
      <c r="F100" s="84" t="b">
        <v>0</v>
      </c>
      <c r="G100" s="84" t="b">
        <v>0</v>
      </c>
    </row>
    <row r="101" spans="1:7" ht="15">
      <c r="A101" s="84" t="s">
        <v>2320</v>
      </c>
      <c r="B101" s="84">
        <v>4</v>
      </c>
      <c r="C101" s="123">
        <v>0.0037534912177553765</v>
      </c>
      <c r="D101" s="84" t="s">
        <v>2474</v>
      </c>
      <c r="E101" s="84" t="b">
        <v>0</v>
      </c>
      <c r="F101" s="84" t="b">
        <v>0</v>
      </c>
      <c r="G101" s="84" t="b">
        <v>0</v>
      </c>
    </row>
    <row r="102" spans="1:7" ht="15">
      <c r="A102" s="84" t="s">
        <v>2321</v>
      </c>
      <c r="B102" s="84">
        <v>4</v>
      </c>
      <c r="C102" s="123">
        <v>0.0037534912177553765</v>
      </c>
      <c r="D102" s="84" t="s">
        <v>2474</v>
      </c>
      <c r="E102" s="84" t="b">
        <v>0</v>
      </c>
      <c r="F102" s="84" t="b">
        <v>0</v>
      </c>
      <c r="G102" s="84" t="b">
        <v>0</v>
      </c>
    </row>
    <row r="103" spans="1:7" ht="15">
      <c r="A103" s="84" t="s">
        <v>293</v>
      </c>
      <c r="B103" s="84">
        <v>4</v>
      </c>
      <c r="C103" s="123">
        <v>0.0037534912177553765</v>
      </c>
      <c r="D103" s="84" t="s">
        <v>2474</v>
      </c>
      <c r="E103" s="84" t="b">
        <v>0</v>
      </c>
      <c r="F103" s="84" t="b">
        <v>0</v>
      </c>
      <c r="G103" s="84" t="b">
        <v>0</v>
      </c>
    </row>
    <row r="104" spans="1:7" ht="15">
      <c r="A104" s="84" t="s">
        <v>2322</v>
      </c>
      <c r="B104" s="84">
        <v>4</v>
      </c>
      <c r="C104" s="123">
        <v>0.0037534912177553765</v>
      </c>
      <c r="D104" s="84" t="s">
        <v>2474</v>
      </c>
      <c r="E104" s="84" t="b">
        <v>0</v>
      </c>
      <c r="F104" s="84" t="b">
        <v>0</v>
      </c>
      <c r="G104" s="84" t="b">
        <v>0</v>
      </c>
    </row>
    <row r="105" spans="1:7" ht="15">
      <c r="A105" s="84" t="s">
        <v>1879</v>
      </c>
      <c r="B105" s="84">
        <v>4</v>
      </c>
      <c r="C105" s="123">
        <v>0.0037534912177553765</v>
      </c>
      <c r="D105" s="84" t="s">
        <v>2474</v>
      </c>
      <c r="E105" s="84" t="b">
        <v>0</v>
      </c>
      <c r="F105" s="84" t="b">
        <v>0</v>
      </c>
      <c r="G105" s="84" t="b">
        <v>0</v>
      </c>
    </row>
    <row r="106" spans="1:7" ht="15">
      <c r="A106" s="84" t="s">
        <v>2323</v>
      </c>
      <c r="B106" s="84">
        <v>4</v>
      </c>
      <c r="C106" s="123">
        <v>0.0037534912177553765</v>
      </c>
      <c r="D106" s="84" t="s">
        <v>2474</v>
      </c>
      <c r="E106" s="84" t="b">
        <v>0</v>
      </c>
      <c r="F106" s="84" t="b">
        <v>0</v>
      </c>
      <c r="G106" s="84" t="b">
        <v>0</v>
      </c>
    </row>
    <row r="107" spans="1:7" ht="15">
      <c r="A107" s="84" t="s">
        <v>2324</v>
      </c>
      <c r="B107" s="84">
        <v>4</v>
      </c>
      <c r="C107" s="123">
        <v>0.0037534912177553765</v>
      </c>
      <c r="D107" s="84" t="s">
        <v>2474</v>
      </c>
      <c r="E107" s="84" t="b">
        <v>0</v>
      </c>
      <c r="F107" s="84" t="b">
        <v>0</v>
      </c>
      <c r="G107" s="84" t="b">
        <v>0</v>
      </c>
    </row>
    <row r="108" spans="1:7" ht="15">
      <c r="A108" s="84" t="s">
        <v>2325</v>
      </c>
      <c r="B108" s="84">
        <v>4</v>
      </c>
      <c r="C108" s="123">
        <v>0.0037534912177553765</v>
      </c>
      <c r="D108" s="84" t="s">
        <v>2474</v>
      </c>
      <c r="E108" s="84" t="b">
        <v>0</v>
      </c>
      <c r="F108" s="84" t="b">
        <v>0</v>
      </c>
      <c r="G108" s="84" t="b">
        <v>0</v>
      </c>
    </row>
    <row r="109" spans="1:7" ht="15">
      <c r="A109" s="84" t="s">
        <v>2326</v>
      </c>
      <c r="B109" s="84">
        <v>4</v>
      </c>
      <c r="C109" s="123">
        <v>0.0037534912177553765</v>
      </c>
      <c r="D109" s="84" t="s">
        <v>2474</v>
      </c>
      <c r="E109" s="84" t="b">
        <v>0</v>
      </c>
      <c r="F109" s="84" t="b">
        <v>0</v>
      </c>
      <c r="G109" s="84" t="b">
        <v>0</v>
      </c>
    </row>
    <row r="110" spans="1:7" ht="15">
      <c r="A110" s="84" t="s">
        <v>2327</v>
      </c>
      <c r="B110" s="84">
        <v>4</v>
      </c>
      <c r="C110" s="123">
        <v>0.0037534912177553765</v>
      </c>
      <c r="D110" s="84" t="s">
        <v>2474</v>
      </c>
      <c r="E110" s="84" t="b">
        <v>0</v>
      </c>
      <c r="F110" s="84" t="b">
        <v>0</v>
      </c>
      <c r="G110" s="84" t="b">
        <v>0</v>
      </c>
    </row>
    <row r="111" spans="1:7" ht="15">
      <c r="A111" s="84" t="s">
        <v>2328</v>
      </c>
      <c r="B111" s="84">
        <v>4</v>
      </c>
      <c r="C111" s="123">
        <v>0.004065059139471835</v>
      </c>
      <c r="D111" s="84" t="s">
        <v>2474</v>
      </c>
      <c r="E111" s="84" t="b">
        <v>0</v>
      </c>
      <c r="F111" s="84" t="b">
        <v>0</v>
      </c>
      <c r="G111" s="84" t="b">
        <v>0</v>
      </c>
    </row>
    <row r="112" spans="1:7" ht="15">
      <c r="A112" s="84" t="s">
        <v>2329</v>
      </c>
      <c r="B112" s="84">
        <v>4</v>
      </c>
      <c r="C112" s="123">
        <v>0.004065059139471835</v>
      </c>
      <c r="D112" s="84" t="s">
        <v>2474</v>
      </c>
      <c r="E112" s="84" t="b">
        <v>0</v>
      </c>
      <c r="F112" s="84" t="b">
        <v>0</v>
      </c>
      <c r="G112" s="84" t="b">
        <v>0</v>
      </c>
    </row>
    <row r="113" spans="1:7" ht="15">
      <c r="A113" s="84" t="s">
        <v>320</v>
      </c>
      <c r="B113" s="84">
        <v>3</v>
      </c>
      <c r="C113" s="123">
        <v>0.0030487943546038763</v>
      </c>
      <c r="D113" s="84" t="s">
        <v>2474</v>
      </c>
      <c r="E113" s="84" t="b">
        <v>0</v>
      </c>
      <c r="F113" s="84" t="b">
        <v>0</v>
      </c>
      <c r="G113" s="84" t="b">
        <v>0</v>
      </c>
    </row>
    <row r="114" spans="1:7" ht="15">
      <c r="A114" s="84" t="s">
        <v>1766</v>
      </c>
      <c r="B114" s="84">
        <v>3</v>
      </c>
      <c r="C114" s="123">
        <v>0.0030487943546038763</v>
      </c>
      <c r="D114" s="84" t="s">
        <v>2474</v>
      </c>
      <c r="E114" s="84" t="b">
        <v>0</v>
      </c>
      <c r="F114" s="84" t="b">
        <v>0</v>
      </c>
      <c r="G114" s="84" t="b">
        <v>0</v>
      </c>
    </row>
    <row r="115" spans="1:7" ht="15">
      <c r="A115" s="84" t="s">
        <v>1767</v>
      </c>
      <c r="B115" s="84">
        <v>3</v>
      </c>
      <c r="C115" s="123">
        <v>0.0030487943546038763</v>
      </c>
      <c r="D115" s="84" t="s">
        <v>2474</v>
      </c>
      <c r="E115" s="84" t="b">
        <v>0</v>
      </c>
      <c r="F115" s="84" t="b">
        <v>0</v>
      </c>
      <c r="G115" s="84" t="b">
        <v>0</v>
      </c>
    </row>
    <row r="116" spans="1:7" ht="15">
      <c r="A116" s="84" t="s">
        <v>1768</v>
      </c>
      <c r="B116" s="84">
        <v>3</v>
      </c>
      <c r="C116" s="123">
        <v>0.0030487943546038763</v>
      </c>
      <c r="D116" s="84" t="s">
        <v>2474</v>
      </c>
      <c r="E116" s="84" t="b">
        <v>0</v>
      </c>
      <c r="F116" s="84" t="b">
        <v>0</v>
      </c>
      <c r="G116" s="84" t="b">
        <v>0</v>
      </c>
    </row>
    <row r="117" spans="1:7" ht="15">
      <c r="A117" s="84" t="s">
        <v>2330</v>
      </c>
      <c r="B117" s="84">
        <v>3</v>
      </c>
      <c r="C117" s="123">
        <v>0.0030487943546038763</v>
      </c>
      <c r="D117" s="84" t="s">
        <v>2474</v>
      </c>
      <c r="E117" s="84" t="b">
        <v>0</v>
      </c>
      <c r="F117" s="84" t="b">
        <v>0</v>
      </c>
      <c r="G117" s="84" t="b">
        <v>0</v>
      </c>
    </row>
    <row r="118" spans="1:7" ht="15">
      <c r="A118" s="84" t="s">
        <v>306</v>
      </c>
      <c r="B118" s="84">
        <v>3</v>
      </c>
      <c r="C118" s="123">
        <v>0.0030487943546038763</v>
      </c>
      <c r="D118" s="84" t="s">
        <v>2474</v>
      </c>
      <c r="E118" s="84" t="b">
        <v>0</v>
      </c>
      <c r="F118" s="84" t="b">
        <v>0</v>
      </c>
      <c r="G118" s="84" t="b">
        <v>0</v>
      </c>
    </row>
    <row r="119" spans="1:7" ht="15">
      <c r="A119" s="84" t="s">
        <v>329</v>
      </c>
      <c r="B119" s="84">
        <v>3</v>
      </c>
      <c r="C119" s="123">
        <v>0.0030487943546038763</v>
      </c>
      <c r="D119" s="84" t="s">
        <v>2474</v>
      </c>
      <c r="E119" s="84" t="b">
        <v>0</v>
      </c>
      <c r="F119" s="84" t="b">
        <v>0</v>
      </c>
      <c r="G119" s="84" t="b">
        <v>0</v>
      </c>
    </row>
    <row r="120" spans="1:7" ht="15">
      <c r="A120" s="84" t="s">
        <v>1866</v>
      </c>
      <c r="B120" s="84">
        <v>3</v>
      </c>
      <c r="C120" s="123">
        <v>0.0030487943546038763</v>
      </c>
      <c r="D120" s="84" t="s">
        <v>2474</v>
      </c>
      <c r="E120" s="84" t="b">
        <v>0</v>
      </c>
      <c r="F120" s="84" t="b">
        <v>0</v>
      </c>
      <c r="G120" s="84" t="b">
        <v>0</v>
      </c>
    </row>
    <row r="121" spans="1:7" ht="15">
      <c r="A121" s="84" t="s">
        <v>328</v>
      </c>
      <c r="B121" s="84">
        <v>3</v>
      </c>
      <c r="C121" s="123">
        <v>0.0030487943546038763</v>
      </c>
      <c r="D121" s="84" t="s">
        <v>2474</v>
      </c>
      <c r="E121" s="84" t="b">
        <v>0</v>
      </c>
      <c r="F121" s="84" t="b">
        <v>0</v>
      </c>
      <c r="G121" s="84" t="b">
        <v>0</v>
      </c>
    </row>
    <row r="122" spans="1:7" ht="15">
      <c r="A122" s="84" t="s">
        <v>1867</v>
      </c>
      <c r="B122" s="84">
        <v>3</v>
      </c>
      <c r="C122" s="123">
        <v>0.0030487943546038763</v>
      </c>
      <c r="D122" s="84" t="s">
        <v>2474</v>
      </c>
      <c r="E122" s="84" t="b">
        <v>0</v>
      </c>
      <c r="F122" s="84" t="b">
        <v>0</v>
      </c>
      <c r="G122" s="84" t="b">
        <v>0</v>
      </c>
    </row>
    <row r="123" spans="1:7" ht="15">
      <c r="A123" s="84" t="s">
        <v>2331</v>
      </c>
      <c r="B123" s="84">
        <v>3</v>
      </c>
      <c r="C123" s="123">
        <v>0.0030487943546038763</v>
      </c>
      <c r="D123" s="84" t="s">
        <v>2474</v>
      </c>
      <c r="E123" s="84" t="b">
        <v>0</v>
      </c>
      <c r="F123" s="84" t="b">
        <v>0</v>
      </c>
      <c r="G123" s="84" t="b">
        <v>0</v>
      </c>
    </row>
    <row r="124" spans="1:7" ht="15">
      <c r="A124" s="84" t="s">
        <v>470</v>
      </c>
      <c r="B124" s="84">
        <v>3</v>
      </c>
      <c r="C124" s="123">
        <v>0.0030487943546038763</v>
      </c>
      <c r="D124" s="84" t="s">
        <v>2474</v>
      </c>
      <c r="E124" s="84" t="b">
        <v>0</v>
      </c>
      <c r="F124" s="84" t="b">
        <v>0</v>
      </c>
      <c r="G124" s="84" t="b">
        <v>0</v>
      </c>
    </row>
    <row r="125" spans="1:7" ht="15">
      <c r="A125" s="84" t="s">
        <v>1769</v>
      </c>
      <c r="B125" s="84">
        <v>3</v>
      </c>
      <c r="C125" s="123">
        <v>0.0030487943546038763</v>
      </c>
      <c r="D125" s="84" t="s">
        <v>2474</v>
      </c>
      <c r="E125" s="84" t="b">
        <v>0</v>
      </c>
      <c r="F125" s="84" t="b">
        <v>0</v>
      </c>
      <c r="G125" s="84" t="b">
        <v>0</v>
      </c>
    </row>
    <row r="126" spans="1:7" ht="15">
      <c r="A126" s="84" t="s">
        <v>2332</v>
      </c>
      <c r="B126" s="84">
        <v>3</v>
      </c>
      <c r="C126" s="123">
        <v>0.0030487943546038763</v>
      </c>
      <c r="D126" s="84" t="s">
        <v>2474</v>
      </c>
      <c r="E126" s="84" t="b">
        <v>0</v>
      </c>
      <c r="F126" s="84" t="b">
        <v>0</v>
      </c>
      <c r="G126" s="84" t="b">
        <v>0</v>
      </c>
    </row>
    <row r="127" spans="1:7" ht="15">
      <c r="A127" s="84" t="s">
        <v>2333</v>
      </c>
      <c r="B127" s="84">
        <v>3</v>
      </c>
      <c r="C127" s="123">
        <v>0.0030487943546038763</v>
      </c>
      <c r="D127" s="84" t="s">
        <v>2474</v>
      </c>
      <c r="E127" s="84" t="b">
        <v>1</v>
      </c>
      <c r="F127" s="84" t="b">
        <v>0</v>
      </c>
      <c r="G127" s="84" t="b">
        <v>0</v>
      </c>
    </row>
    <row r="128" spans="1:7" ht="15">
      <c r="A128" s="84" t="s">
        <v>2334</v>
      </c>
      <c r="B128" s="84">
        <v>3</v>
      </c>
      <c r="C128" s="123">
        <v>0.0030487943546038763</v>
      </c>
      <c r="D128" s="84" t="s">
        <v>2474</v>
      </c>
      <c r="E128" s="84" t="b">
        <v>0</v>
      </c>
      <c r="F128" s="84" t="b">
        <v>0</v>
      </c>
      <c r="G128" s="84" t="b">
        <v>0</v>
      </c>
    </row>
    <row r="129" spans="1:7" ht="15">
      <c r="A129" s="84" t="s">
        <v>2335</v>
      </c>
      <c r="B129" s="84">
        <v>3</v>
      </c>
      <c r="C129" s="123">
        <v>0.0030487943546038763</v>
      </c>
      <c r="D129" s="84" t="s">
        <v>2474</v>
      </c>
      <c r="E129" s="84" t="b">
        <v>0</v>
      </c>
      <c r="F129" s="84" t="b">
        <v>0</v>
      </c>
      <c r="G129" s="84" t="b">
        <v>0</v>
      </c>
    </row>
    <row r="130" spans="1:7" ht="15">
      <c r="A130" s="84" t="s">
        <v>2336</v>
      </c>
      <c r="B130" s="84">
        <v>3</v>
      </c>
      <c r="C130" s="123">
        <v>0.0030487943546038763</v>
      </c>
      <c r="D130" s="84" t="s">
        <v>2474</v>
      </c>
      <c r="E130" s="84" t="b">
        <v>1</v>
      </c>
      <c r="F130" s="84" t="b">
        <v>0</v>
      </c>
      <c r="G130" s="84" t="b">
        <v>0</v>
      </c>
    </row>
    <row r="131" spans="1:7" ht="15">
      <c r="A131" s="84" t="s">
        <v>299</v>
      </c>
      <c r="B131" s="84">
        <v>3</v>
      </c>
      <c r="C131" s="123">
        <v>0.0030487943546038763</v>
      </c>
      <c r="D131" s="84" t="s">
        <v>2474</v>
      </c>
      <c r="E131" s="84" t="b">
        <v>0</v>
      </c>
      <c r="F131" s="84" t="b">
        <v>0</v>
      </c>
      <c r="G131" s="84" t="b">
        <v>0</v>
      </c>
    </row>
    <row r="132" spans="1:7" ht="15">
      <c r="A132" s="84" t="s">
        <v>295</v>
      </c>
      <c r="B132" s="84">
        <v>3</v>
      </c>
      <c r="C132" s="123">
        <v>0.0030487943546038763</v>
      </c>
      <c r="D132" s="84" t="s">
        <v>2474</v>
      </c>
      <c r="E132" s="84" t="b">
        <v>0</v>
      </c>
      <c r="F132" s="84" t="b">
        <v>0</v>
      </c>
      <c r="G132" s="84" t="b">
        <v>0</v>
      </c>
    </row>
    <row r="133" spans="1:7" ht="15">
      <c r="A133" s="84" t="s">
        <v>2337</v>
      </c>
      <c r="B133" s="84">
        <v>3</v>
      </c>
      <c r="C133" s="123">
        <v>0.0030487943546038763</v>
      </c>
      <c r="D133" s="84" t="s">
        <v>2474</v>
      </c>
      <c r="E133" s="84" t="b">
        <v>0</v>
      </c>
      <c r="F133" s="84" t="b">
        <v>0</v>
      </c>
      <c r="G133" s="84" t="b">
        <v>0</v>
      </c>
    </row>
    <row r="134" spans="1:7" ht="15">
      <c r="A134" s="84" t="s">
        <v>2338</v>
      </c>
      <c r="B134" s="84">
        <v>3</v>
      </c>
      <c r="C134" s="123">
        <v>0.0030487943546038763</v>
      </c>
      <c r="D134" s="84" t="s">
        <v>2474</v>
      </c>
      <c r="E134" s="84" t="b">
        <v>0</v>
      </c>
      <c r="F134" s="84" t="b">
        <v>0</v>
      </c>
      <c r="G134" s="84" t="b">
        <v>0</v>
      </c>
    </row>
    <row r="135" spans="1:7" ht="15">
      <c r="A135" s="84" t="s">
        <v>1871</v>
      </c>
      <c r="B135" s="84">
        <v>3</v>
      </c>
      <c r="C135" s="123">
        <v>0.0030487943546038763</v>
      </c>
      <c r="D135" s="84" t="s">
        <v>2474</v>
      </c>
      <c r="E135" s="84" t="b">
        <v>0</v>
      </c>
      <c r="F135" s="84" t="b">
        <v>0</v>
      </c>
      <c r="G135" s="84" t="b">
        <v>0</v>
      </c>
    </row>
    <row r="136" spans="1:7" ht="15">
      <c r="A136" s="84" t="s">
        <v>1872</v>
      </c>
      <c r="B136" s="84">
        <v>3</v>
      </c>
      <c r="C136" s="123">
        <v>0.0030487943546038763</v>
      </c>
      <c r="D136" s="84" t="s">
        <v>2474</v>
      </c>
      <c r="E136" s="84" t="b">
        <v>0</v>
      </c>
      <c r="F136" s="84" t="b">
        <v>0</v>
      </c>
      <c r="G136" s="84" t="b">
        <v>0</v>
      </c>
    </row>
    <row r="137" spans="1:7" ht="15">
      <c r="A137" s="84" t="s">
        <v>1874</v>
      </c>
      <c r="B137" s="84">
        <v>3</v>
      </c>
      <c r="C137" s="123">
        <v>0.0030487943546038763</v>
      </c>
      <c r="D137" s="84" t="s">
        <v>2474</v>
      </c>
      <c r="E137" s="84" t="b">
        <v>0</v>
      </c>
      <c r="F137" s="84" t="b">
        <v>0</v>
      </c>
      <c r="G137" s="84" t="b">
        <v>0</v>
      </c>
    </row>
    <row r="138" spans="1:7" ht="15">
      <c r="A138" s="84" t="s">
        <v>1794</v>
      </c>
      <c r="B138" s="84">
        <v>3</v>
      </c>
      <c r="C138" s="123">
        <v>0.0030487943546038763</v>
      </c>
      <c r="D138" s="84" t="s">
        <v>2474</v>
      </c>
      <c r="E138" s="84" t="b">
        <v>0</v>
      </c>
      <c r="F138" s="84" t="b">
        <v>0</v>
      </c>
      <c r="G138" s="84" t="b">
        <v>0</v>
      </c>
    </row>
    <row r="139" spans="1:7" ht="15">
      <c r="A139" s="84" t="s">
        <v>1877</v>
      </c>
      <c r="B139" s="84">
        <v>3</v>
      </c>
      <c r="C139" s="123">
        <v>0.0030487943546038763</v>
      </c>
      <c r="D139" s="84" t="s">
        <v>2474</v>
      </c>
      <c r="E139" s="84" t="b">
        <v>0</v>
      </c>
      <c r="F139" s="84" t="b">
        <v>0</v>
      </c>
      <c r="G139" s="84" t="b">
        <v>0</v>
      </c>
    </row>
    <row r="140" spans="1:7" ht="15">
      <c r="A140" s="84" t="s">
        <v>1878</v>
      </c>
      <c r="B140" s="84">
        <v>3</v>
      </c>
      <c r="C140" s="123">
        <v>0.0030487943546038763</v>
      </c>
      <c r="D140" s="84" t="s">
        <v>2474</v>
      </c>
      <c r="E140" s="84" t="b">
        <v>0</v>
      </c>
      <c r="F140" s="84" t="b">
        <v>0</v>
      </c>
      <c r="G140" s="84" t="b">
        <v>0</v>
      </c>
    </row>
    <row r="141" spans="1:7" ht="15">
      <c r="A141" s="84" t="s">
        <v>1880</v>
      </c>
      <c r="B141" s="84">
        <v>3</v>
      </c>
      <c r="C141" s="123">
        <v>0.0030487943546038763</v>
      </c>
      <c r="D141" s="84" t="s">
        <v>2474</v>
      </c>
      <c r="E141" s="84" t="b">
        <v>0</v>
      </c>
      <c r="F141" s="84" t="b">
        <v>0</v>
      </c>
      <c r="G141" s="84" t="b">
        <v>0</v>
      </c>
    </row>
    <row r="142" spans="1:7" ht="15">
      <c r="A142" s="84" t="s">
        <v>2339</v>
      </c>
      <c r="B142" s="84">
        <v>3</v>
      </c>
      <c r="C142" s="123">
        <v>0.0030487943546038763</v>
      </c>
      <c r="D142" s="84" t="s">
        <v>2474</v>
      </c>
      <c r="E142" s="84" t="b">
        <v>0</v>
      </c>
      <c r="F142" s="84" t="b">
        <v>0</v>
      </c>
      <c r="G142" s="84" t="b">
        <v>0</v>
      </c>
    </row>
    <row r="143" spans="1:7" ht="15">
      <c r="A143" s="84" t="s">
        <v>2340</v>
      </c>
      <c r="B143" s="84">
        <v>3</v>
      </c>
      <c r="C143" s="123">
        <v>0.0033781420959798384</v>
      </c>
      <c r="D143" s="84" t="s">
        <v>2474</v>
      </c>
      <c r="E143" s="84" t="b">
        <v>0</v>
      </c>
      <c r="F143" s="84" t="b">
        <v>0</v>
      </c>
      <c r="G143" s="84" t="b">
        <v>0</v>
      </c>
    </row>
    <row r="144" spans="1:7" ht="15">
      <c r="A144" s="84" t="s">
        <v>2341</v>
      </c>
      <c r="B144" s="84">
        <v>3</v>
      </c>
      <c r="C144" s="123">
        <v>0.0030487943546038763</v>
      </c>
      <c r="D144" s="84" t="s">
        <v>2474</v>
      </c>
      <c r="E144" s="84" t="b">
        <v>0</v>
      </c>
      <c r="F144" s="84" t="b">
        <v>0</v>
      </c>
      <c r="G144" s="84" t="b">
        <v>0</v>
      </c>
    </row>
    <row r="145" spans="1:7" ht="15">
      <c r="A145" s="84" t="s">
        <v>2342</v>
      </c>
      <c r="B145" s="84">
        <v>3</v>
      </c>
      <c r="C145" s="123">
        <v>0.0030487943546038763</v>
      </c>
      <c r="D145" s="84" t="s">
        <v>2474</v>
      </c>
      <c r="E145" s="84" t="b">
        <v>0</v>
      </c>
      <c r="F145" s="84" t="b">
        <v>0</v>
      </c>
      <c r="G145" s="84" t="b">
        <v>0</v>
      </c>
    </row>
    <row r="146" spans="1:7" ht="15">
      <c r="A146" s="84" t="s">
        <v>2343</v>
      </c>
      <c r="B146" s="84">
        <v>3</v>
      </c>
      <c r="C146" s="123">
        <v>0.0030487943546038763</v>
      </c>
      <c r="D146" s="84" t="s">
        <v>2474</v>
      </c>
      <c r="E146" s="84" t="b">
        <v>0</v>
      </c>
      <c r="F146" s="84" t="b">
        <v>0</v>
      </c>
      <c r="G146" s="84" t="b">
        <v>0</v>
      </c>
    </row>
    <row r="147" spans="1:7" ht="15">
      <c r="A147" s="84" t="s">
        <v>2344</v>
      </c>
      <c r="B147" s="84">
        <v>3</v>
      </c>
      <c r="C147" s="123">
        <v>0.0030487943546038763</v>
      </c>
      <c r="D147" s="84" t="s">
        <v>2474</v>
      </c>
      <c r="E147" s="84" t="b">
        <v>0</v>
      </c>
      <c r="F147" s="84" t="b">
        <v>0</v>
      </c>
      <c r="G147" s="84" t="b">
        <v>0</v>
      </c>
    </row>
    <row r="148" spans="1:7" ht="15">
      <c r="A148" s="84" t="s">
        <v>272</v>
      </c>
      <c r="B148" s="84">
        <v>3</v>
      </c>
      <c r="C148" s="123">
        <v>0.0030487943546038763</v>
      </c>
      <c r="D148" s="84" t="s">
        <v>2474</v>
      </c>
      <c r="E148" s="84" t="b">
        <v>0</v>
      </c>
      <c r="F148" s="84" t="b">
        <v>0</v>
      </c>
      <c r="G148" s="84" t="b">
        <v>0</v>
      </c>
    </row>
    <row r="149" spans="1:7" ht="15">
      <c r="A149" s="84" t="s">
        <v>2345</v>
      </c>
      <c r="B149" s="84">
        <v>3</v>
      </c>
      <c r="C149" s="123">
        <v>0.0030487943546038763</v>
      </c>
      <c r="D149" s="84" t="s">
        <v>2474</v>
      </c>
      <c r="E149" s="84" t="b">
        <v>0</v>
      </c>
      <c r="F149" s="84" t="b">
        <v>0</v>
      </c>
      <c r="G149" s="84" t="b">
        <v>0</v>
      </c>
    </row>
    <row r="150" spans="1:7" ht="15">
      <c r="A150" s="84" t="s">
        <v>2346</v>
      </c>
      <c r="B150" s="84">
        <v>3</v>
      </c>
      <c r="C150" s="123">
        <v>0.0030487943546038763</v>
      </c>
      <c r="D150" s="84" t="s">
        <v>2474</v>
      </c>
      <c r="E150" s="84" t="b">
        <v>0</v>
      </c>
      <c r="F150" s="84" t="b">
        <v>0</v>
      </c>
      <c r="G150" s="84" t="b">
        <v>0</v>
      </c>
    </row>
    <row r="151" spans="1:7" ht="15">
      <c r="A151" s="84" t="s">
        <v>454</v>
      </c>
      <c r="B151" s="84">
        <v>3</v>
      </c>
      <c r="C151" s="123">
        <v>0.0030487943546038763</v>
      </c>
      <c r="D151" s="84" t="s">
        <v>2474</v>
      </c>
      <c r="E151" s="84" t="b">
        <v>0</v>
      </c>
      <c r="F151" s="84" t="b">
        <v>0</v>
      </c>
      <c r="G151" s="84" t="b">
        <v>0</v>
      </c>
    </row>
    <row r="152" spans="1:7" ht="15">
      <c r="A152" s="84" t="s">
        <v>2347</v>
      </c>
      <c r="B152" s="84">
        <v>3</v>
      </c>
      <c r="C152" s="123">
        <v>0.0030487943546038763</v>
      </c>
      <c r="D152" s="84" t="s">
        <v>2474</v>
      </c>
      <c r="E152" s="84" t="b">
        <v>0</v>
      </c>
      <c r="F152" s="84" t="b">
        <v>0</v>
      </c>
      <c r="G152" s="84" t="b">
        <v>0</v>
      </c>
    </row>
    <row r="153" spans="1:7" ht="15">
      <c r="A153" s="84" t="s">
        <v>2348</v>
      </c>
      <c r="B153" s="84">
        <v>3</v>
      </c>
      <c r="C153" s="123">
        <v>0.0030487943546038763</v>
      </c>
      <c r="D153" s="84" t="s">
        <v>2474</v>
      </c>
      <c r="E153" s="84" t="b">
        <v>0</v>
      </c>
      <c r="F153" s="84" t="b">
        <v>0</v>
      </c>
      <c r="G153" s="84" t="b">
        <v>0</v>
      </c>
    </row>
    <row r="154" spans="1:7" ht="15">
      <c r="A154" s="84" t="s">
        <v>2349</v>
      </c>
      <c r="B154" s="84">
        <v>3</v>
      </c>
      <c r="C154" s="123">
        <v>0.0030487943546038763</v>
      </c>
      <c r="D154" s="84" t="s">
        <v>2474</v>
      </c>
      <c r="E154" s="84" t="b">
        <v>0</v>
      </c>
      <c r="F154" s="84" t="b">
        <v>0</v>
      </c>
      <c r="G154" s="84" t="b">
        <v>0</v>
      </c>
    </row>
    <row r="155" spans="1:7" ht="15">
      <c r="A155" s="84" t="s">
        <v>2350</v>
      </c>
      <c r="B155" s="84">
        <v>3</v>
      </c>
      <c r="C155" s="123">
        <v>0.0030487943546038763</v>
      </c>
      <c r="D155" s="84" t="s">
        <v>2474</v>
      </c>
      <c r="E155" s="84" t="b">
        <v>0</v>
      </c>
      <c r="F155" s="84" t="b">
        <v>0</v>
      </c>
      <c r="G155" s="84" t="b">
        <v>0</v>
      </c>
    </row>
    <row r="156" spans="1:7" ht="15">
      <c r="A156" s="84" t="s">
        <v>2351</v>
      </c>
      <c r="B156" s="84">
        <v>3</v>
      </c>
      <c r="C156" s="123">
        <v>0.0030487943546038763</v>
      </c>
      <c r="D156" s="84" t="s">
        <v>2474</v>
      </c>
      <c r="E156" s="84" t="b">
        <v>0</v>
      </c>
      <c r="F156" s="84" t="b">
        <v>0</v>
      </c>
      <c r="G156" s="84" t="b">
        <v>0</v>
      </c>
    </row>
    <row r="157" spans="1:7" ht="15">
      <c r="A157" s="84" t="s">
        <v>2352</v>
      </c>
      <c r="B157" s="84">
        <v>3</v>
      </c>
      <c r="C157" s="123">
        <v>0.0030487943546038763</v>
      </c>
      <c r="D157" s="84" t="s">
        <v>2474</v>
      </c>
      <c r="E157" s="84" t="b">
        <v>0</v>
      </c>
      <c r="F157" s="84" t="b">
        <v>0</v>
      </c>
      <c r="G157" s="84" t="b">
        <v>0</v>
      </c>
    </row>
    <row r="158" spans="1:7" ht="15">
      <c r="A158" s="84" t="s">
        <v>2353</v>
      </c>
      <c r="B158" s="84">
        <v>3</v>
      </c>
      <c r="C158" s="123">
        <v>0.0030487943546038763</v>
      </c>
      <c r="D158" s="84" t="s">
        <v>2474</v>
      </c>
      <c r="E158" s="84" t="b">
        <v>0</v>
      </c>
      <c r="F158" s="84" t="b">
        <v>0</v>
      </c>
      <c r="G158" s="84" t="b">
        <v>0</v>
      </c>
    </row>
    <row r="159" spans="1:7" ht="15">
      <c r="A159" s="84" t="s">
        <v>2354</v>
      </c>
      <c r="B159" s="84">
        <v>3</v>
      </c>
      <c r="C159" s="123">
        <v>0.0030487943546038763</v>
      </c>
      <c r="D159" s="84" t="s">
        <v>2474</v>
      </c>
      <c r="E159" s="84" t="b">
        <v>0</v>
      </c>
      <c r="F159" s="84" t="b">
        <v>0</v>
      </c>
      <c r="G159" s="84" t="b">
        <v>0</v>
      </c>
    </row>
    <row r="160" spans="1:7" ht="15">
      <c r="A160" s="84" t="s">
        <v>2355</v>
      </c>
      <c r="B160" s="84">
        <v>3</v>
      </c>
      <c r="C160" s="123">
        <v>0.0030487943546038763</v>
      </c>
      <c r="D160" s="84" t="s">
        <v>2474</v>
      </c>
      <c r="E160" s="84" t="b">
        <v>0</v>
      </c>
      <c r="F160" s="84" t="b">
        <v>0</v>
      </c>
      <c r="G160" s="84" t="b">
        <v>0</v>
      </c>
    </row>
    <row r="161" spans="1:7" ht="15">
      <c r="A161" s="84" t="s">
        <v>2356</v>
      </c>
      <c r="B161" s="84">
        <v>3</v>
      </c>
      <c r="C161" s="123">
        <v>0.0030487943546038763</v>
      </c>
      <c r="D161" s="84" t="s">
        <v>2474</v>
      </c>
      <c r="E161" s="84" t="b">
        <v>0</v>
      </c>
      <c r="F161" s="84" t="b">
        <v>1</v>
      </c>
      <c r="G161" s="84" t="b">
        <v>0</v>
      </c>
    </row>
    <row r="162" spans="1:7" ht="15">
      <c r="A162" s="84" t="s">
        <v>2357</v>
      </c>
      <c r="B162" s="84">
        <v>3</v>
      </c>
      <c r="C162" s="123">
        <v>0.0030487943546038763</v>
      </c>
      <c r="D162" s="84" t="s">
        <v>2474</v>
      </c>
      <c r="E162" s="84" t="b">
        <v>0</v>
      </c>
      <c r="F162" s="84" t="b">
        <v>0</v>
      </c>
      <c r="G162" s="84" t="b">
        <v>0</v>
      </c>
    </row>
    <row r="163" spans="1:7" ht="15">
      <c r="A163" s="84" t="s">
        <v>2358</v>
      </c>
      <c r="B163" s="84">
        <v>3</v>
      </c>
      <c r="C163" s="123">
        <v>0.0030487943546038763</v>
      </c>
      <c r="D163" s="84" t="s">
        <v>2474</v>
      </c>
      <c r="E163" s="84" t="b">
        <v>0</v>
      </c>
      <c r="F163" s="84" t="b">
        <v>0</v>
      </c>
      <c r="G163" s="84" t="b">
        <v>0</v>
      </c>
    </row>
    <row r="164" spans="1:7" ht="15">
      <c r="A164" s="84" t="s">
        <v>2359</v>
      </c>
      <c r="B164" s="84">
        <v>3</v>
      </c>
      <c r="C164" s="123">
        <v>0.0030487943546038763</v>
      </c>
      <c r="D164" s="84" t="s">
        <v>2474</v>
      </c>
      <c r="E164" s="84" t="b">
        <v>0</v>
      </c>
      <c r="F164" s="84" t="b">
        <v>0</v>
      </c>
      <c r="G164" s="84" t="b">
        <v>0</v>
      </c>
    </row>
    <row r="165" spans="1:7" ht="15">
      <c r="A165" s="84" t="s">
        <v>2360</v>
      </c>
      <c r="B165" s="84">
        <v>3</v>
      </c>
      <c r="C165" s="123">
        <v>0.0030487943546038763</v>
      </c>
      <c r="D165" s="84" t="s">
        <v>2474</v>
      </c>
      <c r="E165" s="84" t="b">
        <v>0</v>
      </c>
      <c r="F165" s="84" t="b">
        <v>0</v>
      </c>
      <c r="G165" s="84" t="b">
        <v>0</v>
      </c>
    </row>
    <row r="166" spans="1:7" ht="15">
      <c r="A166" s="84" t="s">
        <v>1785</v>
      </c>
      <c r="B166" s="84">
        <v>3</v>
      </c>
      <c r="C166" s="123">
        <v>0.0030487943546038763</v>
      </c>
      <c r="D166" s="84" t="s">
        <v>2474</v>
      </c>
      <c r="E166" s="84" t="b">
        <v>0</v>
      </c>
      <c r="F166" s="84" t="b">
        <v>0</v>
      </c>
      <c r="G166" s="84" t="b">
        <v>0</v>
      </c>
    </row>
    <row r="167" spans="1:7" ht="15">
      <c r="A167" s="84" t="s">
        <v>2361</v>
      </c>
      <c r="B167" s="84">
        <v>3</v>
      </c>
      <c r="C167" s="123">
        <v>0.0030487943546038763</v>
      </c>
      <c r="D167" s="84" t="s">
        <v>2474</v>
      </c>
      <c r="E167" s="84" t="b">
        <v>0</v>
      </c>
      <c r="F167" s="84" t="b">
        <v>0</v>
      </c>
      <c r="G167" s="84" t="b">
        <v>0</v>
      </c>
    </row>
    <row r="168" spans="1:7" ht="15">
      <c r="A168" s="84" t="s">
        <v>2362</v>
      </c>
      <c r="B168" s="84">
        <v>3</v>
      </c>
      <c r="C168" s="123">
        <v>0.0030487943546038763</v>
      </c>
      <c r="D168" s="84" t="s">
        <v>2474</v>
      </c>
      <c r="E168" s="84" t="b">
        <v>0</v>
      </c>
      <c r="F168" s="84" t="b">
        <v>0</v>
      </c>
      <c r="G168" s="84" t="b">
        <v>0</v>
      </c>
    </row>
    <row r="169" spans="1:7" ht="15">
      <c r="A169" s="84" t="s">
        <v>2363</v>
      </c>
      <c r="B169" s="84">
        <v>3</v>
      </c>
      <c r="C169" s="123">
        <v>0.0030487943546038763</v>
      </c>
      <c r="D169" s="84" t="s">
        <v>2474</v>
      </c>
      <c r="E169" s="84" t="b">
        <v>1</v>
      </c>
      <c r="F169" s="84" t="b">
        <v>0</v>
      </c>
      <c r="G169" s="84" t="b">
        <v>0</v>
      </c>
    </row>
    <row r="170" spans="1:7" ht="15">
      <c r="A170" s="84" t="s">
        <v>2364</v>
      </c>
      <c r="B170" s="84">
        <v>3</v>
      </c>
      <c r="C170" s="123">
        <v>0.0030487943546038763</v>
      </c>
      <c r="D170" s="84" t="s">
        <v>2474</v>
      </c>
      <c r="E170" s="84" t="b">
        <v>0</v>
      </c>
      <c r="F170" s="84" t="b">
        <v>1</v>
      </c>
      <c r="G170" s="84" t="b">
        <v>0</v>
      </c>
    </row>
    <row r="171" spans="1:7" ht="15">
      <c r="A171" s="84" t="s">
        <v>2365</v>
      </c>
      <c r="B171" s="84">
        <v>3</v>
      </c>
      <c r="C171" s="123">
        <v>0.0030487943546038763</v>
      </c>
      <c r="D171" s="84" t="s">
        <v>2474</v>
      </c>
      <c r="E171" s="84" t="b">
        <v>0</v>
      </c>
      <c r="F171" s="84" t="b">
        <v>0</v>
      </c>
      <c r="G171" s="84" t="b">
        <v>0</v>
      </c>
    </row>
    <row r="172" spans="1:7" ht="15">
      <c r="A172" s="84" t="s">
        <v>2366</v>
      </c>
      <c r="B172" s="84">
        <v>3</v>
      </c>
      <c r="C172" s="123">
        <v>0.0030487943546038763</v>
      </c>
      <c r="D172" s="84" t="s">
        <v>2474</v>
      </c>
      <c r="E172" s="84" t="b">
        <v>0</v>
      </c>
      <c r="F172" s="84" t="b">
        <v>0</v>
      </c>
      <c r="G172" s="84" t="b">
        <v>0</v>
      </c>
    </row>
    <row r="173" spans="1:7" ht="15">
      <c r="A173" s="84" t="s">
        <v>2367</v>
      </c>
      <c r="B173" s="84">
        <v>3</v>
      </c>
      <c r="C173" s="123">
        <v>0.0030487943546038763</v>
      </c>
      <c r="D173" s="84" t="s">
        <v>2474</v>
      </c>
      <c r="E173" s="84" t="b">
        <v>0</v>
      </c>
      <c r="F173" s="84" t="b">
        <v>0</v>
      </c>
      <c r="G173" s="84" t="b">
        <v>0</v>
      </c>
    </row>
    <row r="174" spans="1:7" ht="15">
      <c r="A174" s="84" t="s">
        <v>2368</v>
      </c>
      <c r="B174" s="84">
        <v>3</v>
      </c>
      <c r="C174" s="123">
        <v>0.0030487943546038763</v>
      </c>
      <c r="D174" s="84" t="s">
        <v>2474</v>
      </c>
      <c r="E174" s="84" t="b">
        <v>0</v>
      </c>
      <c r="F174" s="84" t="b">
        <v>0</v>
      </c>
      <c r="G174" s="84" t="b">
        <v>0</v>
      </c>
    </row>
    <row r="175" spans="1:7" ht="15">
      <c r="A175" s="84" t="s">
        <v>2369</v>
      </c>
      <c r="B175" s="84">
        <v>2</v>
      </c>
      <c r="C175" s="123">
        <v>0.002252094730653226</v>
      </c>
      <c r="D175" s="84" t="s">
        <v>2474</v>
      </c>
      <c r="E175" s="84" t="b">
        <v>1</v>
      </c>
      <c r="F175" s="84" t="b">
        <v>0</v>
      </c>
      <c r="G175" s="84" t="b">
        <v>0</v>
      </c>
    </row>
    <row r="176" spans="1:7" ht="15">
      <c r="A176" s="84" t="s">
        <v>2370</v>
      </c>
      <c r="B176" s="84">
        <v>2</v>
      </c>
      <c r="C176" s="123">
        <v>0.002252094730653226</v>
      </c>
      <c r="D176" s="84" t="s">
        <v>2474</v>
      </c>
      <c r="E176" s="84" t="b">
        <v>0</v>
      </c>
      <c r="F176" s="84" t="b">
        <v>1</v>
      </c>
      <c r="G176" s="84" t="b">
        <v>0</v>
      </c>
    </row>
    <row r="177" spans="1:7" ht="15">
      <c r="A177" s="84" t="s">
        <v>2371</v>
      </c>
      <c r="B177" s="84">
        <v>2</v>
      </c>
      <c r="C177" s="123">
        <v>0.002252094730653226</v>
      </c>
      <c r="D177" s="84" t="s">
        <v>2474</v>
      </c>
      <c r="E177" s="84" t="b">
        <v>0</v>
      </c>
      <c r="F177" s="84" t="b">
        <v>0</v>
      </c>
      <c r="G177" s="84" t="b">
        <v>0</v>
      </c>
    </row>
    <row r="178" spans="1:7" ht="15">
      <c r="A178" s="84" t="s">
        <v>2372</v>
      </c>
      <c r="B178" s="84">
        <v>2</v>
      </c>
      <c r="C178" s="123">
        <v>0.0026274438524287636</v>
      </c>
      <c r="D178" s="84" t="s">
        <v>2474</v>
      </c>
      <c r="E178" s="84" t="b">
        <v>0</v>
      </c>
      <c r="F178" s="84" t="b">
        <v>0</v>
      </c>
      <c r="G178" s="84" t="b">
        <v>0</v>
      </c>
    </row>
    <row r="179" spans="1:7" ht="15">
      <c r="A179" s="84" t="s">
        <v>2373</v>
      </c>
      <c r="B179" s="84">
        <v>2</v>
      </c>
      <c r="C179" s="123">
        <v>0.002252094730653226</v>
      </c>
      <c r="D179" s="84" t="s">
        <v>2474</v>
      </c>
      <c r="E179" s="84" t="b">
        <v>0</v>
      </c>
      <c r="F179" s="84" t="b">
        <v>0</v>
      </c>
      <c r="G179" s="84" t="b">
        <v>0</v>
      </c>
    </row>
    <row r="180" spans="1:7" ht="15">
      <c r="A180" s="84" t="s">
        <v>2374</v>
      </c>
      <c r="B180" s="84">
        <v>2</v>
      </c>
      <c r="C180" s="123">
        <v>0.002252094730653226</v>
      </c>
      <c r="D180" s="84" t="s">
        <v>2474</v>
      </c>
      <c r="E180" s="84" t="b">
        <v>0</v>
      </c>
      <c r="F180" s="84" t="b">
        <v>0</v>
      </c>
      <c r="G180" s="84" t="b">
        <v>0</v>
      </c>
    </row>
    <row r="181" spans="1:7" ht="15">
      <c r="A181" s="84" t="s">
        <v>2375</v>
      </c>
      <c r="B181" s="84">
        <v>2</v>
      </c>
      <c r="C181" s="123">
        <v>0.002252094730653226</v>
      </c>
      <c r="D181" s="84" t="s">
        <v>2474</v>
      </c>
      <c r="E181" s="84" t="b">
        <v>0</v>
      </c>
      <c r="F181" s="84" t="b">
        <v>0</v>
      </c>
      <c r="G181" s="84" t="b">
        <v>0</v>
      </c>
    </row>
    <row r="182" spans="1:7" ht="15">
      <c r="A182" s="84" t="s">
        <v>2376</v>
      </c>
      <c r="B182" s="84">
        <v>2</v>
      </c>
      <c r="C182" s="123">
        <v>0.002252094730653226</v>
      </c>
      <c r="D182" s="84" t="s">
        <v>2474</v>
      </c>
      <c r="E182" s="84" t="b">
        <v>0</v>
      </c>
      <c r="F182" s="84" t="b">
        <v>0</v>
      </c>
      <c r="G182" s="84" t="b">
        <v>0</v>
      </c>
    </row>
    <row r="183" spans="1:7" ht="15">
      <c r="A183" s="84" t="s">
        <v>2377</v>
      </c>
      <c r="B183" s="84">
        <v>2</v>
      </c>
      <c r="C183" s="123">
        <v>0.002252094730653226</v>
      </c>
      <c r="D183" s="84" t="s">
        <v>2474</v>
      </c>
      <c r="E183" s="84" t="b">
        <v>0</v>
      </c>
      <c r="F183" s="84" t="b">
        <v>0</v>
      </c>
      <c r="G183" s="84" t="b">
        <v>0</v>
      </c>
    </row>
    <row r="184" spans="1:7" ht="15">
      <c r="A184" s="84" t="s">
        <v>302</v>
      </c>
      <c r="B184" s="84">
        <v>2</v>
      </c>
      <c r="C184" s="123">
        <v>0.002252094730653226</v>
      </c>
      <c r="D184" s="84" t="s">
        <v>2474</v>
      </c>
      <c r="E184" s="84" t="b">
        <v>0</v>
      </c>
      <c r="F184" s="84" t="b">
        <v>0</v>
      </c>
      <c r="G184" s="84" t="b">
        <v>0</v>
      </c>
    </row>
    <row r="185" spans="1:7" ht="15">
      <c r="A185" s="84" t="s">
        <v>2378</v>
      </c>
      <c r="B185" s="84">
        <v>2</v>
      </c>
      <c r="C185" s="123">
        <v>0.002252094730653226</v>
      </c>
      <c r="D185" s="84" t="s">
        <v>2474</v>
      </c>
      <c r="E185" s="84" t="b">
        <v>1</v>
      </c>
      <c r="F185" s="84" t="b">
        <v>0</v>
      </c>
      <c r="G185" s="84" t="b">
        <v>0</v>
      </c>
    </row>
    <row r="186" spans="1:7" ht="15">
      <c r="A186" s="84" t="s">
        <v>2379</v>
      </c>
      <c r="B186" s="84">
        <v>2</v>
      </c>
      <c r="C186" s="123">
        <v>0.002252094730653226</v>
      </c>
      <c r="D186" s="84" t="s">
        <v>2474</v>
      </c>
      <c r="E186" s="84" t="b">
        <v>1</v>
      </c>
      <c r="F186" s="84" t="b">
        <v>0</v>
      </c>
      <c r="G186" s="84" t="b">
        <v>0</v>
      </c>
    </row>
    <row r="187" spans="1:7" ht="15">
      <c r="A187" s="84" t="s">
        <v>2380</v>
      </c>
      <c r="B187" s="84">
        <v>2</v>
      </c>
      <c r="C187" s="123">
        <v>0.002252094730653226</v>
      </c>
      <c r="D187" s="84" t="s">
        <v>2474</v>
      </c>
      <c r="E187" s="84" t="b">
        <v>0</v>
      </c>
      <c r="F187" s="84" t="b">
        <v>0</v>
      </c>
      <c r="G187" s="84" t="b">
        <v>0</v>
      </c>
    </row>
    <row r="188" spans="1:7" ht="15">
      <c r="A188" s="84" t="s">
        <v>2381</v>
      </c>
      <c r="B188" s="84">
        <v>2</v>
      </c>
      <c r="C188" s="123">
        <v>0.002252094730653226</v>
      </c>
      <c r="D188" s="84" t="s">
        <v>2474</v>
      </c>
      <c r="E188" s="84" t="b">
        <v>0</v>
      </c>
      <c r="F188" s="84" t="b">
        <v>0</v>
      </c>
      <c r="G188" s="84" t="b">
        <v>0</v>
      </c>
    </row>
    <row r="189" spans="1:7" ht="15">
      <c r="A189" s="84" t="s">
        <v>2382</v>
      </c>
      <c r="B189" s="84">
        <v>2</v>
      </c>
      <c r="C189" s="123">
        <v>0.002252094730653226</v>
      </c>
      <c r="D189" s="84" t="s">
        <v>2474</v>
      </c>
      <c r="E189" s="84" t="b">
        <v>0</v>
      </c>
      <c r="F189" s="84" t="b">
        <v>0</v>
      </c>
      <c r="G189" s="84" t="b">
        <v>0</v>
      </c>
    </row>
    <row r="190" spans="1:7" ht="15">
      <c r="A190" s="84" t="s">
        <v>2383</v>
      </c>
      <c r="B190" s="84">
        <v>2</v>
      </c>
      <c r="C190" s="123">
        <v>0.002252094730653226</v>
      </c>
      <c r="D190" s="84" t="s">
        <v>2474</v>
      </c>
      <c r="E190" s="84" t="b">
        <v>0</v>
      </c>
      <c r="F190" s="84" t="b">
        <v>0</v>
      </c>
      <c r="G190" s="84" t="b">
        <v>0</v>
      </c>
    </row>
    <row r="191" spans="1:7" ht="15">
      <c r="A191" s="84" t="s">
        <v>2384</v>
      </c>
      <c r="B191" s="84">
        <v>2</v>
      </c>
      <c r="C191" s="123">
        <v>0.002252094730653226</v>
      </c>
      <c r="D191" s="84" t="s">
        <v>2474</v>
      </c>
      <c r="E191" s="84" t="b">
        <v>0</v>
      </c>
      <c r="F191" s="84" t="b">
        <v>0</v>
      </c>
      <c r="G191" s="84" t="b">
        <v>0</v>
      </c>
    </row>
    <row r="192" spans="1:7" ht="15">
      <c r="A192" s="84" t="s">
        <v>2385</v>
      </c>
      <c r="B192" s="84">
        <v>2</v>
      </c>
      <c r="C192" s="123">
        <v>0.002252094730653226</v>
      </c>
      <c r="D192" s="84" t="s">
        <v>2474</v>
      </c>
      <c r="E192" s="84" t="b">
        <v>0</v>
      </c>
      <c r="F192" s="84" t="b">
        <v>0</v>
      </c>
      <c r="G192" s="84" t="b">
        <v>0</v>
      </c>
    </row>
    <row r="193" spans="1:7" ht="15">
      <c r="A193" s="84" t="s">
        <v>2386</v>
      </c>
      <c r="B193" s="84">
        <v>2</v>
      </c>
      <c r="C193" s="123">
        <v>0.002252094730653226</v>
      </c>
      <c r="D193" s="84" t="s">
        <v>2474</v>
      </c>
      <c r="E193" s="84" t="b">
        <v>0</v>
      </c>
      <c r="F193" s="84" t="b">
        <v>0</v>
      </c>
      <c r="G193" s="84" t="b">
        <v>0</v>
      </c>
    </row>
    <row r="194" spans="1:7" ht="15">
      <c r="A194" s="84" t="s">
        <v>2387</v>
      </c>
      <c r="B194" s="84">
        <v>2</v>
      </c>
      <c r="C194" s="123">
        <v>0.002252094730653226</v>
      </c>
      <c r="D194" s="84" t="s">
        <v>2474</v>
      </c>
      <c r="E194" s="84" t="b">
        <v>1</v>
      </c>
      <c r="F194" s="84" t="b">
        <v>0</v>
      </c>
      <c r="G194" s="84" t="b">
        <v>0</v>
      </c>
    </row>
    <row r="195" spans="1:7" ht="15">
      <c r="A195" s="84" t="s">
        <v>2388</v>
      </c>
      <c r="B195" s="84">
        <v>2</v>
      </c>
      <c r="C195" s="123">
        <v>0.002252094730653226</v>
      </c>
      <c r="D195" s="84" t="s">
        <v>2474</v>
      </c>
      <c r="E195" s="84" t="b">
        <v>0</v>
      </c>
      <c r="F195" s="84" t="b">
        <v>0</v>
      </c>
      <c r="G195" s="84" t="b">
        <v>0</v>
      </c>
    </row>
    <row r="196" spans="1:7" ht="15">
      <c r="A196" s="84" t="s">
        <v>2389</v>
      </c>
      <c r="B196" s="84">
        <v>2</v>
      </c>
      <c r="C196" s="123">
        <v>0.002252094730653226</v>
      </c>
      <c r="D196" s="84" t="s">
        <v>2474</v>
      </c>
      <c r="E196" s="84" t="b">
        <v>0</v>
      </c>
      <c r="F196" s="84" t="b">
        <v>0</v>
      </c>
      <c r="G196" s="84" t="b">
        <v>0</v>
      </c>
    </row>
    <row r="197" spans="1:7" ht="15">
      <c r="A197" s="84" t="s">
        <v>2390</v>
      </c>
      <c r="B197" s="84">
        <v>2</v>
      </c>
      <c r="C197" s="123">
        <v>0.002252094730653226</v>
      </c>
      <c r="D197" s="84" t="s">
        <v>2474</v>
      </c>
      <c r="E197" s="84" t="b">
        <v>0</v>
      </c>
      <c r="F197" s="84" t="b">
        <v>0</v>
      </c>
      <c r="G197" s="84" t="b">
        <v>0</v>
      </c>
    </row>
    <row r="198" spans="1:7" ht="15">
      <c r="A198" s="84" t="s">
        <v>2391</v>
      </c>
      <c r="B198" s="84">
        <v>2</v>
      </c>
      <c r="C198" s="123">
        <v>0.002252094730653226</v>
      </c>
      <c r="D198" s="84" t="s">
        <v>2474</v>
      </c>
      <c r="E198" s="84" t="b">
        <v>0</v>
      </c>
      <c r="F198" s="84" t="b">
        <v>0</v>
      </c>
      <c r="G198" s="84" t="b">
        <v>0</v>
      </c>
    </row>
    <row r="199" spans="1:7" ht="15">
      <c r="A199" s="84" t="s">
        <v>2392</v>
      </c>
      <c r="B199" s="84">
        <v>2</v>
      </c>
      <c r="C199" s="123">
        <v>0.002252094730653226</v>
      </c>
      <c r="D199" s="84" t="s">
        <v>2474</v>
      </c>
      <c r="E199" s="84" t="b">
        <v>0</v>
      </c>
      <c r="F199" s="84" t="b">
        <v>0</v>
      </c>
      <c r="G199" s="84" t="b">
        <v>0</v>
      </c>
    </row>
    <row r="200" spans="1:7" ht="15">
      <c r="A200" s="84" t="s">
        <v>2393</v>
      </c>
      <c r="B200" s="84">
        <v>2</v>
      </c>
      <c r="C200" s="123">
        <v>0.002252094730653226</v>
      </c>
      <c r="D200" s="84" t="s">
        <v>2474</v>
      </c>
      <c r="E200" s="84" t="b">
        <v>0</v>
      </c>
      <c r="F200" s="84" t="b">
        <v>0</v>
      </c>
      <c r="G200" s="84" t="b">
        <v>0</v>
      </c>
    </row>
    <row r="201" spans="1:7" ht="15">
      <c r="A201" s="84" t="s">
        <v>2394</v>
      </c>
      <c r="B201" s="84">
        <v>2</v>
      </c>
      <c r="C201" s="123">
        <v>0.002252094730653226</v>
      </c>
      <c r="D201" s="84" t="s">
        <v>2474</v>
      </c>
      <c r="E201" s="84" t="b">
        <v>0</v>
      </c>
      <c r="F201" s="84" t="b">
        <v>0</v>
      </c>
      <c r="G201" s="84" t="b">
        <v>0</v>
      </c>
    </row>
    <row r="202" spans="1:7" ht="15">
      <c r="A202" s="84" t="s">
        <v>2395</v>
      </c>
      <c r="B202" s="84">
        <v>2</v>
      </c>
      <c r="C202" s="123">
        <v>0.002252094730653226</v>
      </c>
      <c r="D202" s="84" t="s">
        <v>2474</v>
      </c>
      <c r="E202" s="84" t="b">
        <v>0</v>
      </c>
      <c r="F202" s="84" t="b">
        <v>0</v>
      </c>
      <c r="G202" s="84" t="b">
        <v>0</v>
      </c>
    </row>
    <row r="203" spans="1:7" ht="15">
      <c r="A203" s="84" t="s">
        <v>300</v>
      </c>
      <c r="B203" s="84">
        <v>2</v>
      </c>
      <c r="C203" s="123">
        <v>0.002252094730653226</v>
      </c>
      <c r="D203" s="84" t="s">
        <v>2474</v>
      </c>
      <c r="E203" s="84" t="b">
        <v>0</v>
      </c>
      <c r="F203" s="84" t="b">
        <v>0</v>
      </c>
      <c r="G203" s="84" t="b">
        <v>0</v>
      </c>
    </row>
    <row r="204" spans="1:7" ht="15">
      <c r="A204" s="84" t="s">
        <v>2396</v>
      </c>
      <c r="B204" s="84">
        <v>2</v>
      </c>
      <c r="C204" s="123">
        <v>0.002252094730653226</v>
      </c>
      <c r="D204" s="84" t="s">
        <v>2474</v>
      </c>
      <c r="E204" s="84" t="b">
        <v>0</v>
      </c>
      <c r="F204" s="84" t="b">
        <v>0</v>
      </c>
      <c r="G204" s="84" t="b">
        <v>0</v>
      </c>
    </row>
    <row r="205" spans="1:7" ht="15">
      <c r="A205" s="84" t="s">
        <v>2397</v>
      </c>
      <c r="B205" s="84">
        <v>2</v>
      </c>
      <c r="C205" s="123">
        <v>0.002252094730653226</v>
      </c>
      <c r="D205" s="84" t="s">
        <v>2474</v>
      </c>
      <c r="E205" s="84" t="b">
        <v>0</v>
      </c>
      <c r="F205" s="84" t="b">
        <v>0</v>
      </c>
      <c r="G205" s="84" t="b">
        <v>0</v>
      </c>
    </row>
    <row r="206" spans="1:7" ht="15">
      <c r="A206" s="84" t="s">
        <v>2398</v>
      </c>
      <c r="B206" s="84">
        <v>2</v>
      </c>
      <c r="C206" s="123">
        <v>0.002252094730653226</v>
      </c>
      <c r="D206" s="84" t="s">
        <v>2474</v>
      </c>
      <c r="E206" s="84" t="b">
        <v>0</v>
      </c>
      <c r="F206" s="84" t="b">
        <v>0</v>
      </c>
      <c r="G206" s="84" t="b">
        <v>0</v>
      </c>
    </row>
    <row r="207" spans="1:7" ht="15">
      <c r="A207" s="84" t="s">
        <v>2399</v>
      </c>
      <c r="B207" s="84">
        <v>2</v>
      </c>
      <c r="C207" s="123">
        <v>0.002252094730653226</v>
      </c>
      <c r="D207" s="84" t="s">
        <v>2474</v>
      </c>
      <c r="E207" s="84" t="b">
        <v>0</v>
      </c>
      <c r="F207" s="84" t="b">
        <v>0</v>
      </c>
      <c r="G207" s="84" t="b">
        <v>0</v>
      </c>
    </row>
    <row r="208" spans="1:7" ht="15">
      <c r="A208" s="84" t="s">
        <v>2400</v>
      </c>
      <c r="B208" s="84">
        <v>2</v>
      </c>
      <c r="C208" s="123">
        <v>0.002252094730653226</v>
      </c>
      <c r="D208" s="84" t="s">
        <v>2474</v>
      </c>
      <c r="E208" s="84" t="b">
        <v>0</v>
      </c>
      <c r="F208" s="84" t="b">
        <v>0</v>
      </c>
      <c r="G208" s="84" t="b">
        <v>0</v>
      </c>
    </row>
    <row r="209" spans="1:7" ht="15">
      <c r="A209" s="84" t="s">
        <v>2401</v>
      </c>
      <c r="B209" s="84">
        <v>2</v>
      </c>
      <c r="C209" s="123">
        <v>0.002252094730653226</v>
      </c>
      <c r="D209" s="84" t="s">
        <v>2474</v>
      </c>
      <c r="E209" s="84" t="b">
        <v>0</v>
      </c>
      <c r="F209" s="84" t="b">
        <v>0</v>
      </c>
      <c r="G209" s="84" t="b">
        <v>0</v>
      </c>
    </row>
    <row r="210" spans="1:7" ht="15">
      <c r="A210" s="84" t="s">
        <v>2402</v>
      </c>
      <c r="B210" s="84">
        <v>2</v>
      </c>
      <c r="C210" s="123">
        <v>0.002252094730653226</v>
      </c>
      <c r="D210" s="84" t="s">
        <v>2474</v>
      </c>
      <c r="E210" s="84" t="b">
        <v>0</v>
      </c>
      <c r="F210" s="84" t="b">
        <v>0</v>
      </c>
      <c r="G210" s="84" t="b">
        <v>0</v>
      </c>
    </row>
    <row r="211" spans="1:7" ht="15">
      <c r="A211" s="84" t="s">
        <v>2403</v>
      </c>
      <c r="B211" s="84">
        <v>2</v>
      </c>
      <c r="C211" s="123">
        <v>0.002252094730653226</v>
      </c>
      <c r="D211" s="84" t="s">
        <v>2474</v>
      </c>
      <c r="E211" s="84" t="b">
        <v>0</v>
      </c>
      <c r="F211" s="84" t="b">
        <v>0</v>
      </c>
      <c r="G211" s="84" t="b">
        <v>0</v>
      </c>
    </row>
    <row r="212" spans="1:7" ht="15">
      <c r="A212" s="84" t="s">
        <v>2404</v>
      </c>
      <c r="B212" s="84">
        <v>2</v>
      </c>
      <c r="C212" s="123">
        <v>0.002252094730653226</v>
      </c>
      <c r="D212" s="84" t="s">
        <v>2474</v>
      </c>
      <c r="E212" s="84" t="b">
        <v>0</v>
      </c>
      <c r="F212" s="84" t="b">
        <v>0</v>
      </c>
      <c r="G212" s="84" t="b">
        <v>0</v>
      </c>
    </row>
    <row r="213" spans="1:7" ht="15">
      <c r="A213" s="84" t="s">
        <v>1772</v>
      </c>
      <c r="B213" s="84">
        <v>2</v>
      </c>
      <c r="C213" s="123">
        <v>0.002252094730653226</v>
      </c>
      <c r="D213" s="84" t="s">
        <v>2474</v>
      </c>
      <c r="E213" s="84" t="b">
        <v>0</v>
      </c>
      <c r="F213" s="84" t="b">
        <v>0</v>
      </c>
      <c r="G213" s="84" t="b">
        <v>0</v>
      </c>
    </row>
    <row r="214" spans="1:7" ht="15">
      <c r="A214" s="84" t="s">
        <v>287</v>
      </c>
      <c r="B214" s="84">
        <v>2</v>
      </c>
      <c r="C214" s="123">
        <v>0.002252094730653226</v>
      </c>
      <c r="D214" s="84" t="s">
        <v>2474</v>
      </c>
      <c r="E214" s="84" t="b">
        <v>0</v>
      </c>
      <c r="F214" s="84" t="b">
        <v>0</v>
      </c>
      <c r="G214" s="84" t="b">
        <v>0</v>
      </c>
    </row>
    <row r="215" spans="1:7" ht="15">
      <c r="A215" s="84" t="s">
        <v>2405</v>
      </c>
      <c r="B215" s="84">
        <v>2</v>
      </c>
      <c r="C215" s="123">
        <v>0.002252094730653226</v>
      </c>
      <c r="D215" s="84" t="s">
        <v>2474</v>
      </c>
      <c r="E215" s="84" t="b">
        <v>0</v>
      </c>
      <c r="F215" s="84" t="b">
        <v>0</v>
      </c>
      <c r="G215" s="84" t="b">
        <v>0</v>
      </c>
    </row>
    <row r="216" spans="1:7" ht="15">
      <c r="A216" s="84" t="s">
        <v>282</v>
      </c>
      <c r="B216" s="84">
        <v>2</v>
      </c>
      <c r="C216" s="123">
        <v>0.002252094730653226</v>
      </c>
      <c r="D216" s="84" t="s">
        <v>2474</v>
      </c>
      <c r="E216" s="84" t="b">
        <v>0</v>
      </c>
      <c r="F216" s="84" t="b">
        <v>0</v>
      </c>
      <c r="G216" s="84" t="b">
        <v>0</v>
      </c>
    </row>
    <row r="217" spans="1:7" ht="15">
      <c r="A217" s="84" t="s">
        <v>2406</v>
      </c>
      <c r="B217" s="84">
        <v>2</v>
      </c>
      <c r="C217" s="123">
        <v>0.002252094730653226</v>
      </c>
      <c r="D217" s="84" t="s">
        <v>2474</v>
      </c>
      <c r="E217" s="84" t="b">
        <v>0</v>
      </c>
      <c r="F217" s="84" t="b">
        <v>0</v>
      </c>
      <c r="G217" s="84" t="b">
        <v>0</v>
      </c>
    </row>
    <row r="218" spans="1:7" ht="15">
      <c r="A218" s="84" t="s">
        <v>2407</v>
      </c>
      <c r="B218" s="84">
        <v>2</v>
      </c>
      <c r="C218" s="123">
        <v>0.002252094730653226</v>
      </c>
      <c r="D218" s="84" t="s">
        <v>2474</v>
      </c>
      <c r="E218" s="84" t="b">
        <v>0</v>
      </c>
      <c r="F218" s="84" t="b">
        <v>0</v>
      </c>
      <c r="G218" s="84" t="b">
        <v>0</v>
      </c>
    </row>
    <row r="219" spans="1:7" ht="15">
      <c r="A219" s="84" t="s">
        <v>2408</v>
      </c>
      <c r="B219" s="84">
        <v>2</v>
      </c>
      <c r="C219" s="123">
        <v>0.002252094730653226</v>
      </c>
      <c r="D219" s="84" t="s">
        <v>2474</v>
      </c>
      <c r="E219" s="84" t="b">
        <v>0</v>
      </c>
      <c r="F219" s="84" t="b">
        <v>0</v>
      </c>
      <c r="G219" s="84" t="b">
        <v>0</v>
      </c>
    </row>
    <row r="220" spans="1:7" ht="15">
      <c r="A220" s="84" t="s">
        <v>2409</v>
      </c>
      <c r="B220" s="84">
        <v>2</v>
      </c>
      <c r="C220" s="123">
        <v>0.002252094730653226</v>
      </c>
      <c r="D220" s="84" t="s">
        <v>2474</v>
      </c>
      <c r="E220" s="84" t="b">
        <v>0</v>
      </c>
      <c r="F220" s="84" t="b">
        <v>0</v>
      </c>
      <c r="G220" s="84" t="b">
        <v>0</v>
      </c>
    </row>
    <row r="221" spans="1:7" ht="15">
      <c r="A221" s="84" t="s">
        <v>2410</v>
      </c>
      <c r="B221" s="84">
        <v>2</v>
      </c>
      <c r="C221" s="123">
        <v>0.002252094730653226</v>
      </c>
      <c r="D221" s="84" t="s">
        <v>2474</v>
      </c>
      <c r="E221" s="84" t="b">
        <v>0</v>
      </c>
      <c r="F221" s="84" t="b">
        <v>0</v>
      </c>
      <c r="G221" s="84" t="b">
        <v>0</v>
      </c>
    </row>
    <row r="222" spans="1:7" ht="15">
      <c r="A222" s="84" t="s">
        <v>2411</v>
      </c>
      <c r="B222" s="84">
        <v>2</v>
      </c>
      <c r="C222" s="123">
        <v>0.002252094730653226</v>
      </c>
      <c r="D222" s="84" t="s">
        <v>2474</v>
      </c>
      <c r="E222" s="84" t="b">
        <v>0</v>
      </c>
      <c r="F222" s="84" t="b">
        <v>0</v>
      </c>
      <c r="G222" s="84" t="b">
        <v>0</v>
      </c>
    </row>
    <row r="223" spans="1:7" ht="15">
      <c r="A223" s="84" t="s">
        <v>2412</v>
      </c>
      <c r="B223" s="84">
        <v>2</v>
      </c>
      <c r="C223" s="123">
        <v>0.002252094730653226</v>
      </c>
      <c r="D223" s="84" t="s">
        <v>2474</v>
      </c>
      <c r="E223" s="84" t="b">
        <v>0</v>
      </c>
      <c r="F223" s="84" t="b">
        <v>0</v>
      </c>
      <c r="G223" s="84" t="b">
        <v>0</v>
      </c>
    </row>
    <row r="224" spans="1:7" ht="15">
      <c r="A224" s="84" t="s">
        <v>2413</v>
      </c>
      <c r="B224" s="84">
        <v>2</v>
      </c>
      <c r="C224" s="123">
        <v>0.002252094730653226</v>
      </c>
      <c r="D224" s="84" t="s">
        <v>2474</v>
      </c>
      <c r="E224" s="84" t="b">
        <v>0</v>
      </c>
      <c r="F224" s="84" t="b">
        <v>0</v>
      </c>
      <c r="G224" s="84" t="b">
        <v>0</v>
      </c>
    </row>
    <row r="225" spans="1:7" ht="15">
      <c r="A225" s="84" t="s">
        <v>2414</v>
      </c>
      <c r="B225" s="84">
        <v>2</v>
      </c>
      <c r="C225" s="123">
        <v>0.002252094730653226</v>
      </c>
      <c r="D225" s="84" t="s">
        <v>2474</v>
      </c>
      <c r="E225" s="84" t="b">
        <v>0</v>
      </c>
      <c r="F225" s="84" t="b">
        <v>0</v>
      </c>
      <c r="G225" s="84" t="b">
        <v>0</v>
      </c>
    </row>
    <row r="226" spans="1:7" ht="15">
      <c r="A226" s="84" t="s">
        <v>2415</v>
      </c>
      <c r="B226" s="84">
        <v>2</v>
      </c>
      <c r="C226" s="123">
        <v>0.002252094730653226</v>
      </c>
      <c r="D226" s="84" t="s">
        <v>2474</v>
      </c>
      <c r="E226" s="84" t="b">
        <v>0</v>
      </c>
      <c r="F226" s="84" t="b">
        <v>0</v>
      </c>
      <c r="G226" s="84" t="b">
        <v>0</v>
      </c>
    </row>
    <row r="227" spans="1:7" ht="15">
      <c r="A227" s="84" t="s">
        <v>2416</v>
      </c>
      <c r="B227" s="84">
        <v>2</v>
      </c>
      <c r="C227" s="123">
        <v>0.002252094730653226</v>
      </c>
      <c r="D227" s="84" t="s">
        <v>2474</v>
      </c>
      <c r="E227" s="84" t="b">
        <v>0</v>
      </c>
      <c r="F227" s="84" t="b">
        <v>0</v>
      </c>
      <c r="G227" s="84" t="b">
        <v>0</v>
      </c>
    </row>
    <row r="228" spans="1:7" ht="15">
      <c r="A228" s="84" t="s">
        <v>2417</v>
      </c>
      <c r="B228" s="84">
        <v>2</v>
      </c>
      <c r="C228" s="123">
        <v>0.002252094730653226</v>
      </c>
      <c r="D228" s="84" t="s">
        <v>2474</v>
      </c>
      <c r="E228" s="84" t="b">
        <v>0</v>
      </c>
      <c r="F228" s="84" t="b">
        <v>0</v>
      </c>
      <c r="G228" s="84" t="b">
        <v>0</v>
      </c>
    </row>
    <row r="229" spans="1:7" ht="15">
      <c r="A229" s="84" t="s">
        <v>2418</v>
      </c>
      <c r="B229" s="84">
        <v>2</v>
      </c>
      <c r="C229" s="123">
        <v>0.002252094730653226</v>
      </c>
      <c r="D229" s="84" t="s">
        <v>2474</v>
      </c>
      <c r="E229" s="84" t="b">
        <v>0</v>
      </c>
      <c r="F229" s="84" t="b">
        <v>0</v>
      </c>
      <c r="G229" s="84" t="b">
        <v>0</v>
      </c>
    </row>
    <row r="230" spans="1:7" ht="15">
      <c r="A230" s="84" t="s">
        <v>2419</v>
      </c>
      <c r="B230" s="84">
        <v>2</v>
      </c>
      <c r="C230" s="123">
        <v>0.002252094730653226</v>
      </c>
      <c r="D230" s="84" t="s">
        <v>2474</v>
      </c>
      <c r="E230" s="84" t="b">
        <v>0</v>
      </c>
      <c r="F230" s="84" t="b">
        <v>0</v>
      </c>
      <c r="G230" s="84" t="b">
        <v>0</v>
      </c>
    </row>
    <row r="231" spans="1:7" ht="15">
      <c r="A231" s="84" t="s">
        <v>276</v>
      </c>
      <c r="B231" s="84">
        <v>2</v>
      </c>
      <c r="C231" s="123">
        <v>0.002252094730653226</v>
      </c>
      <c r="D231" s="84" t="s">
        <v>2474</v>
      </c>
      <c r="E231" s="84" t="b">
        <v>0</v>
      </c>
      <c r="F231" s="84" t="b">
        <v>0</v>
      </c>
      <c r="G231" s="84" t="b">
        <v>0</v>
      </c>
    </row>
    <row r="232" spans="1:7" ht="15">
      <c r="A232" s="84" t="s">
        <v>270</v>
      </c>
      <c r="B232" s="84">
        <v>2</v>
      </c>
      <c r="C232" s="123">
        <v>0.002252094730653226</v>
      </c>
      <c r="D232" s="84" t="s">
        <v>2474</v>
      </c>
      <c r="E232" s="84" t="b">
        <v>0</v>
      </c>
      <c r="F232" s="84" t="b">
        <v>0</v>
      </c>
      <c r="G232" s="84" t="b">
        <v>0</v>
      </c>
    </row>
    <row r="233" spans="1:7" ht="15">
      <c r="A233" s="84" t="s">
        <v>2420</v>
      </c>
      <c r="B233" s="84">
        <v>2</v>
      </c>
      <c r="C233" s="123">
        <v>0.002252094730653226</v>
      </c>
      <c r="D233" s="84" t="s">
        <v>2474</v>
      </c>
      <c r="E233" s="84" t="b">
        <v>0</v>
      </c>
      <c r="F233" s="84" t="b">
        <v>0</v>
      </c>
      <c r="G233" s="84" t="b">
        <v>0</v>
      </c>
    </row>
    <row r="234" spans="1:7" ht="15">
      <c r="A234" s="84" t="s">
        <v>266</v>
      </c>
      <c r="B234" s="84">
        <v>2</v>
      </c>
      <c r="C234" s="123">
        <v>0.002252094730653226</v>
      </c>
      <c r="D234" s="84" t="s">
        <v>2474</v>
      </c>
      <c r="E234" s="84" t="b">
        <v>0</v>
      </c>
      <c r="F234" s="84" t="b">
        <v>0</v>
      </c>
      <c r="G234" s="84" t="b">
        <v>0</v>
      </c>
    </row>
    <row r="235" spans="1:7" ht="15">
      <c r="A235" s="84" t="s">
        <v>2421</v>
      </c>
      <c r="B235" s="84">
        <v>2</v>
      </c>
      <c r="C235" s="123">
        <v>0.002252094730653226</v>
      </c>
      <c r="D235" s="84" t="s">
        <v>2474</v>
      </c>
      <c r="E235" s="84" t="b">
        <v>0</v>
      </c>
      <c r="F235" s="84" t="b">
        <v>0</v>
      </c>
      <c r="G235" s="84" t="b">
        <v>0</v>
      </c>
    </row>
    <row r="236" spans="1:7" ht="15">
      <c r="A236" s="84" t="s">
        <v>2422</v>
      </c>
      <c r="B236" s="84">
        <v>2</v>
      </c>
      <c r="C236" s="123">
        <v>0.002252094730653226</v>
      </c>
      <c r="D236" s="84" t="s">
        <v>2474</v>
      </c>
      <c r="E236" s="84" t="b">
        <v>1</v>
      </c>
      <c r="F236" s="84" t="b">
        <v>0</v>
      </c>
      <c r="G236" s="84" t="b">
        <v>0</v>
      </c>
    </row>
    <row r="237" spans="1:7" ht="15">
      <c r="A237" s="84" t="s">
        <v>261</v>
      </c>
      <c r="B237" s="84">
        <v>2</v>
      </c>
      <c r="C237" s="123">
        <v>0.002252094730653226</v>
      </c>
      <c r="D237" s="84" t="s">
        <v>2474</v>
      </c>
      <c r="E237" s="84" t="b">
        <v>0</v>
      </c>
      <c r="F237" s="84" t="b">
        <v>0</v>
      </c>
      <c r="G237" s="84" t="b">
        <v>0</v>
      </c>
    </row>
    <row r="238" spans="1:7" ht="15">
      <c r="A238" s="84" t="s">
        <v>2423</v>
      </c>
      <c r="B238" s="84">
        <v>2</v>
      </c>
      <c r="C238" s="123">
        <v>0.002252094730653226</v>
      </c>
      <c r="D238" s="84" t="s">
        <v>2474</v>
      </c>
      <c r="E238" s="84" t="b">
        <v>0</v>
      </c>
      <c r="F238" s="84" t="b">
        <v>0</v>
      </c>
      <c r="G238" s="84" t="b">
        <v>0</v>
      </c>
    </row>
    <row r="239" spans="1:7" ht="15">
      <c r="A239" s="84" t="s">
        <v>2424</v>
      </c>
      <c r="B239" s="84">
        <v>2</v>
      </c>
      <c r="C239" s="123">
        <v>0.002252094730653226</v>
      </c>
      <c r="D239" s="84" t="s">
        <v>2474</v>
      </c>
      <c r="E239" s="84" t="b">
        <v>0</v>
      </c>
      <c r="F239" s="84" t="b">
        <v>0</v>
      </c>
      <c r="G239" s="84" t="b">
        <v>0</v>
      </c>
    </row>
    <row r="240" spans="1:7" ht="15">
      <c r="A240" s="84" t="s">
        <v>2425</v>
      </c>
      <c r="B240" s="84">
        <v>2</v>
      </c>
      <c r="C240" s="123">
        <v>0.002252094730653226</v>
      </c>
      <c r="D240" s="84" t="s">
        <v>2474</v>
      </c>
      <c r="E240" s="84" t="b">
        <v>1</v>
      </c>
      <c r="F240" s="84" t="b">
        <v>0</v>
      </c>
      <c r="G240" s="84" t="b">
        <v>0</v>
      </c>
    </row>
    <row r="241" spans="1:7" ht="15">
      <c r="A241" s="84" t="s">
        <v>2426</v>
      </c>
      <c r="B241" s="84">
        <v>2</v>
      </c>
      <c r="C241" s="123">
        <v>0.002252094730653226</v>
      </c>
      <c r="D241" s="84" t="s">
        <v>2474</v>
      </c>
      <c r="E241" s="84" t="b">
        <v>0</v>
      </c>
      <c r="F241" s="84" t="b">
        <v>0</v>
      </c>
      <c r="G241" s="84" t="b">
        <v>0</v>
      </c>
    </row>
    <row r="242" spans="1:7" ht="15">
      <c r="A242" s="84" t="s">
        <v>2427</v>
      </c>
      <c r="B242" s="84">
        <v>2</v>
      </c>
      <c r="C242" s="123">
        <v>0.002252094730653226</v>
      </c>
      <c r="D242" s="84" t="s">
        <v>2474</v>
      </c>
      <c r="E242" s="84" t="b">
        <v>0</v>
      </c>
      <c r="F242" s="84" t="b">
        <v>0</v>
      </c>
      <c r="G242" s="84" t="b">
        <v>0</v>
      </c>
    </row>
    <row r="243" spans="1:7" ht="15">
      <c r="A243" s="84" t="s">
        <v>2428</v>
      </c>
      <c r="B243" s="84">
        <v>2</v>
      </c>
      <c r="C243" s="123">
        <v>0.002252094730653226</v>
      </c>
      <c r="D243" s="84" t="s">
        <v>2474</v>
      </c>
      <c r="E243" s="84" t="b">
        <v>0</v>
      </c>
      <c r="F243" s="84" t="b">
        <v>0</v>
      </c>
      <c r="G243" s="84" t="b">
        <v>0</v>
      </c>
    </row>
    <row r="244" spans="1:7" ht="15">
      <c r="A244" s="84" t="s">
        <v>2429</v>
      </c>
      <c r="B244" s="84">
        <v>2</v>
      </c>
      <c r="C244" s="123">
        <v>0.002252094730653226</v>
      </c>
      <c r="D244" s="84" t="s">
        <v>2474</v>
      </c>
      <c r="E244" s="84" t="b">
        <v>0</v>
      </c>
      <c r="F244" s="84" t="b">
        <v>0</v>
      </c>
      <c r="G244" s="84" t="b">
        <v>0</v>
      </c>
    </row>
    <row r="245" spans="1:7" ht="15">
      <c r="A245" s="84" t="s">
        <v>2430</v>
      </c>
      <c r="B245" s="84">
        <v>2</v>
      </c>
      <c r="C245" s="123">
        <v>0.002252094730653226</v>
      </c>
      <c r="D245" s="84" t="s">
        <v>2474</v>
      </c>
      <c r="E245" s="84" t="b">
        <v>0</v>
      </c>
      <c r="F245" s="84" t="b">
        <v>0</v>
      </c>
      <c r="G245" s="84" t="b">
        <v>0</v>
      </c>
    </row>
    <row r="246" spans="1:7" ht="15">
      <c r="A246" s="84" t="s">
        <v>2431</v>
      </c>
      <c r="B246" s="84">
        <v>2</v>
      </c>
      <c r="C246" s="123">
        <v>0.002252094730653226</v>
      </c>
      <c r="D246" s="84" t="s">
        <v>2474</v>
      </c>
      <c r="E246" s="84" t="b">
        <v>0</v>
      </c>
      <c r="F246" s="84" t="b">
        <v>0</v>
      </c>
      <c r="G246" s="84" t="b">
        <v>0</v>
      </c>
    </row>
    <row r="247" spans="1:7" ht="15">
      <c r="A247" s="84" t="s">
        <v>1828</v>
      </c>
      <c r="B247" s="84">
        <v>2</v>
      </c>
      <c r="C247" s="123">
        <v>0.002252094730653226</v>
      </c>
      <c r="D247" s="84" t="s">
        <v>2474</v>
      </c>
      <c r="E247" s="84" t="b">
        <v>0</v>
      </c>
      <c r="F247" s="84" t="b">
        <v>0</v>
      </c>
      <c r="G247" s="84" t="b">
        <v>0</v>
      </c>
    </row>
    <row r="248" spans="1:7" ht="15">
      <c r="A248" s="84" t="s">
        <v>1829</v>
      </c>
      <c r="B248" s="84">
        <v>2</v>
      </c>
      <c r="C248" s="123">
        <v>0.002252094730653226</v>
      </c>
      <c r="D248" s="84" t="s">
        <v>2474</v>
      </c>
      <c r="E248" s="84" t="b">
        <v>0</v>
      </c>
      <c r="F248" s="84" t="b">
        <v>0</v>
      </c>
      <c r="G248" s="84" t="b">
        <v>0</v>
      </c>
    </row>
    <row r="249" spans="1:7" ht="15">
      <c r="A249" s="84" t="s">
        <v>1830</v>
      </c>
      <c r="B249" s="84">
        <v>2</v>
      </c>
      <c r="C249" s="123">
        <v>0.002252094730653226</v>
      </c>
      <c r="D249" s="84" t="s">
        <v>2474</v>
      </c>
      <c r="E249" s="84" t="b">
        <v>0</v>
      </c>
      <c r="F249" s="84" t="b">
        <v>0</v>
      </c>
      <c r="G249" s="84" t="b">
        <v>0</v>
      </c>
    </row>
    <row r="250" spans="1:7" ht="15">
      <c r="A250" s="84" t="s">
        <v>2432</v>
      </c>
      <c r="B250" s="84">
        <v>2</v>
      </c>
      <c r="C250" s="123">
        <v>0.002252094730653226</v>
      </c>
      <c r="D250" s="84" t="s">
        <v>2474</v>
      </c>
      <c r="E250" s="84" t="b">
        <v>0</v>
      </c>
      <c r="F250" s="84" t="b">
        <v>0</v>
      </c>
      <c r="G250" s="84" t="b">
        <v>0</v>
      </c>
    </row>
    <row r="251" spans="1:7" ht="15">
      <c r="A251" s="84" t="s">
        <v>2433</v>
      </c>
      <c r="B251" s="84">
        <v>2</v>
      </c>
      <c r="C251" s="123">
        <v>0.002252094730653226</v>
      </c>
      <c r="D251" s="84" t="s">
        <v>2474</v>
      </c>
      <c r="E251" s="84" t="b">
        <v>0</v>
      </c>
      <c r="F251" s="84" t="b">
        <v>0</v>
      </c>
      <c r="G251" s="84" t="b">
        <v>0</v>
      </c>
    </row>
    <row r="252" spans="1:7" ht="15">
      <c r="A252" s="84" t="s">
        <v>2434</v>
      </c>
      <c r="B252" s="84">
        <v>2</v>
      </c>
      <c r="C252" s="123">
        <v>0.002252094730653226</v>
      </c>
      <c r="D252" s="84" t="s">
        <v>2474</v>
      </c>
      <c r="E252" s="84" t="b">
        <v>0</v>
      </c>
      <c r="F252" s="84" t="b">
        <v>0</v>
      </c>
      <c r="G252" s="84" t="b">
        <v>0</v>
      </c>
    </row>
    <row r="253" spans="1:7" ht="15">
      <c r="A253" s="84" t="s">
        <v>2435</v>
      </c>
      <c r="B253" s="84">
        <v>2</v>
      </c>
      <c r="C253" s="123">
        <v>0.002252094730653226</v>
      </c>
      <c r="D253" s="84" t="s">
        <v>2474</v>
      </c>
      <c r="E253" s="84" t="b">
        <v>0</v>
      </c>
      <c r="F253" s="84" t="b">
        <v>0</v>
      </c>
      <c r="G253" s="84" t="b">
        <v>0</v>
      </c>
    </row>
    <row r="254" spans="1:7" ht="15">
      <c r="A254" s="84" t="s">
        <v>2436</v>
      </c>
      <c r="B254" s="84">
        <v>2</v>
      </c>
      <c r="C254" s="123">
        <v>0.002252094730653226</v>
      </c>
      <c r="D254" s="84" t="s">
        <v>2474</v>
      </c>
      <c r="E254" s="84" t="b">
        <v>0</v>
      </c>
      <c r="F254" s="84" t="b">
        <v>0</v>
      </c>
      <c r="G254" s="84" t="b">
        <v>0</v>
      </c>
    </row>
    <row r="255" spans="1:7" ht="15">
      <c r="A255" s="84" t="s">
        <v>2437</v>
      </c>
      <c r="B255" s="84">
        <v>2</v>
      </c>
      <c r="C255" s="123">
        <v>0.002252094730653226</v>
      </c>
      <c r="D255" s="84" t="s">
        <v>2474</v>
      </c>
      <c r="E255" s="84" t="b">
        <v>0</v>
      </c>
      <c r="F255" s="84" t="b">
        <v>0</v>
      </c>
      <c r="G255" s="84" t="b">
        <v>0</v>
      </c>
    </row>
    <row r="256" spans="1:7" ht="15">
      <c r="A256" s="84" t="s">
        <v>2438</v>
      </c>
      <c r="B256" s="84">
        <v>2</v>
      </c>
      <c r="C256" s="123">
        <v>0.002252094730653226</v>
      </c>
      <c r="D256" s="84" t="s">
        <v>2474</v>
      </c>
      <c r="E256" s="84" t="b">
        <v>0</v>
      </c>
      <c r="F256" s="84" t="b">
        <v>0</v>
      </c>
      <c r="G256" s="84" t="b">
        <v>0</v>
      </c>
    </row>
    <row r="257" spans="1:7" ht="15">
      <c r="A257" s="84" t="s">
        <v>2439</v>
      </c>
      <c r="B257" s="84">
        <v>2</v>
      </c>
      <c r="C257" s="123">
        <v>0.002252094730653226</v>
      </c>
      <c r="D257" s="84" t="s">
        <v>2474</v>
      </c>
      <c r="E257" s="84" t="b">
        <v>0</v>
      </c>
      <c r="F257" s="84" t="b">
        <v>0</v>
      </c>
      <c r="G257" s="84" t="b">
        <v>0</v>
      </c>
    </row>
    <row r="258" spans="1:7" ht="15">
      <c r="A258" s="84" t="s">
        <v>2440</v>
      </c>
      <c r="B258" s="84">
        <v>2</v>
      </c>
      <c r="C258" s="123">
        <v>0.002252094730653226</v>
      </c>
      <c r="D258" s="84" t="s">
        <v>2474</v>
      </c>
      <c r="E258" s="84" t="b">
        <v>0</v>
      </c>
      <c r="F258" s="84" t="b">
        <v>0</v>
      </c>
      <c r="G258" s="84" t="b">
        <v>0</v>
      </c>
    </row>
    <row r="259" spans="1:7" ht="15">
      <c r="A259" s="84" t="s">
        <v>2441</v>
      </c>
      <c r="B259" s="84">
        <v>2</v>
      </c>
      <c r="C259" s="123">
        <v>0.002252094730653226</v>
      </c>
      <c r="D259" s="84" t="s">
        <v>2474</v>
      </c>
      <c r="E259" s="84" t="b">
        <v>0</v>
      </c>
      <c r="F259" s="84" t="b">
        <v>0</v>
      </c>
      <c r="G259" s="84" t="b">
        <v>0</v>
      </c>
    </row>
    <row r="260" spans="1:7" ht="15">
      <c r="A260" s="84" t="s">
        <v>2442</v>
      </c>
      <c r="B260" s="84">
        <v>2</v>
      </c>
      <c r="C260" s="123">
        <v>0.002252094730653226</v>
      </c>
      <c r="D260" s="84" t="s">
        <v>2474</v>
      </c>
      <c r="E260" s="84" t="b">
        <v>0</v>
      </c>
      <c r="F260" s="84" t="b">
        <v>0</v>
      </c>
      <c r="G260" s="84" t="b">
        <v>0</v>
      </c>
    </row>
    <row r="261" spans="1:7" ht="15">
      <c r="A261" s="84" t="s">
        <v>2443</v>
      </c>
      <c r="B261" s="84">
        <v>2</v>
      </c>
      <c r="C261" s="123">
        <v>0.002252094730653226</v>
      </c>
      <c r="D261" s="84" t="s">
        <v>2474</v>
      </c>
      <c r="E261" s="84" t="b">
        <v>0</v>
      </c>
      <c r="F261" s="84" t="b">
        <v>0</v>
      </c>
      <c r="G261" s="84" t="b">
        <v>0</v>
      </c>
    </row>
    <row r="262" spans="1:7" ht="15">
      <c r="A262" s="84" t="s">
        <v>2444</v>
      </c>
      <c r="B262" s="84">
        <v>2</v>
      </c>
      <c r="C262" s="123">
        <v>0.0026274438524287636</v>
      </c>
      <c r="D262" s="84" t="s">
        <v>2474</v>
      </c>
      <c r="E262" s="84" t="b">
        <v>1</v>
      </c>
      <c r="F262" s="84" t="b">
        <v>0</v>
      </c>
      <c r="G262" s="84" t="b">
        <v>0</v>
      </c>
    </row>
    <row r="263" spans="1:7" ht="15">
      <c r="A263" s="84" t="s">
        <v>2445</v>
      </c>
      <c r="B263" s="84">
        <v>2</v>
      </c>
      <c r="C263" s="123">
        <v>0.002252094730653226</v>
      </c>
      <c r="D263" s="84" t="s">
        <v>2474</v>
      </c>
      <c r="E263" s="84" t="b">
        <v>0</v>
      </c>
      <c r="F263" s="84" t="b">
        <v>0</v>
      </c>
      <c r="G263" s="84" t="b">
        <v>0</v>
      </c>
    </row>
    <row r="264" spans="1:7" ht="15">
      <c r="A264" s="84" t="s">
        <v>2446</v>
      </c>
      <c r="B264" s="84">
        <v>2</v>
      </c>
      <c r="C264" s="123">
        <v>0.002252094730653226</v>
      </c>
      <c r="D264" s="84" t="s">
        <v>2474</v>
      </c>
      <c r="E264" s="84" t="b">
        <v>0</v>
      </c>
      <c r="F264" s="84" t="b">
        <v>0</v>
      </c>
      <c r="G264" s="84" t="b">
        <v>0</v>
      </c>
    </row>
    <row r="265" spans="1:7" ht="15">
      <c r="A265" s="84" t="s">
        <v>2447</v>
      </c>
      <c r="B265" s="84">
        <v>2</v>
      </c>
      <c r="C265" s="123">
        <v>0.002252094730653226</v>
      </c>
      <c r="D265" s="84" t="s">
        <v>2474</v>
      </c>
      <c r="E265" s="84" t="b">
        <v>0</v>
      </c>
      <c r="F265" s="84" t="b">
        <v>0</v>
      </c>
      <c r="G265" s="84" t="b">
        <v>0</v>
      </c>
    </row>
    <row r="266" spans="1:7" ht="15">
      <c r="A266" s="84" t="s">
        <v>2448</v>
      </c>
      <c r="B266" s="84">
        <v>2</v>
      </c>
      <c r="C266" s="123">
        <v>0.002252094730653226</v>
      </c>
      <c r="D266" s="84" t="s">
        <v>2474</v>
      </c>
      <c r="E266" s="84" t="b">
        <v>0</v>
      </c>
      <c r="F266" s="84" t="b">
        <v>0</v>
      </c>
      <c r="G266" s="84" t="b">
        <v>0</v>
      </c>
    </row>
    <row r="267" spans="1:7" ht="15">
      <c r="A267" s="84" t="s">
        <v>2449</v>
      </c>
      <c r="B267" s="84">
        <v>2</v>
      </c>
      <c r="C267" s="123">
        <v>0.002252094730653226</v>
      </c>
      <c r="D267" s="84" t="s">
        <v>2474</v>
      </c>
      <c r="E267" s="84" t="b">
        <v>0</v>
      </c>
      <c r="F267" s="84" t="b">
        <v>0</v>
      </c>
      <c r="G267" s="84" t="b">
        <v>0</v>
      </c>
    </row>
    <row r="268" spans="1:7" ht="15">
      <c r="A268" s="84" t="s">
        <v>2450</v>
      </c>
      <c r="B268" s="84">
        <v>2</v>
      </c>
      <c r="C268" s="123">
        <v>0.002252094730653226</v>
      </c>
      <c r="D268" s="84" t="s">
        <v>2474</v>
      </c>
      <c r="E268" s="84" t="b">
        <v>0</v>
      </c>
      <c r="F268" s="84" t="b">
        <v>0</v>
      </c>
      <c r="G268" s="84" t="b">
        <v>0</v>
      </c>
    </row>
    <row r="269" spans="1:7" ht="15">
      <c r="A269" s="84" t="s">
        <v>2451</v>
      </c>
      <c r="B269" s="84">
        <v>2</v>
      </c>
      <c r="C269" s="123">
        <v>0.002252094730653226</v>
      </c>
      <c r="D269" s="84" t="s">
        <v>2474</v>
      </c>
      <c r="E269" s="84" t="b">
        <v>0</v>
      </c>
      <c r="F269" s="84" t="b">
        <v>0</v>
      </c>
      <c r="G269" s="84" t="b">
        <v>0</v>
      </c>
    </row>
    <row r="270" spans="1:7" ht="15">
      <c r="A270" s="84" t="s">
        <v>240</v>
      </c>
      <c r="B270" s="84">
        <v>2</v>
      </c>
      <c r="C270" s="123">
        <v>0.002252094730653226</v>
      </c>
      <c r="D270" s="84" t="s">
        <v>2474</v>
      </c>
      <c r="E270" s="84" t="b">
        <v>0</v>
      </c>
      <c r="F270" s="84" t="b">
        <v>0</v>
      </c>
      <c r="G270" s="84" t="b">
        <v>0</v>
      </c>
    </row>
    <row r="271" spans="1:7" ht="15">
      <c r="A271" s="84" t="s">
        <v>2452</v>
      </c>
      <c r="B271" s="84">
        <v>2</v>
      </c>
      <c r="C271" s="123">
        <v>0.002252094730653226</v>
      </c>
      <c r="D271" s="84" t="s">
        <v>2474</v>
      </c>
      <c r="E271" s="84" t="b">
        <v>0</v>
      </c>
      <c r="F271" s="84" t="b">
        <v>0</v>
      </c>
      <c r="G271" s="84" t="b">
        <v>0</v>
      </c>
    </row>
    <row r="272" spans="1:7" ht="15">
      <c r="A272" s="84" t="s">
        <v>1826</v>
      </c>
      <c r="B272" s="84">
        <v>2</v>
      </c>
      <c r="C272" s="123">
        <v>0.0026274438524287636</v>
      </c>
      <c r="D272" s="84" t="s">
        <v>2474</v>
      </c>
      <c r="E272" s="84" t="b">
        <v>0</v>
      </c>
      <c r="F272" s="84" t="b">
        <v>0</v>
      </c>
      <c r="G272" s="84" t="b">
        <v>0</v>
      </c>
    </row>
    <row r="273" spans="1:7" ht="15">
      <c r="A273" s="84" t="s">
        <v>1827</v>
      </c>
      <c r="B273" s="84">
        <v>2</v>
      </c>
      <c r="C273" s="123">
        <v>0.0026274438524287636</v>
      </c>
      <c r="D273" s="84" t="s">
        <v>2474</v>
      </c>
      <c r="E273" s="84" t="b">
        <v>0</v>
      </c>
      <c r="F273" s="84" t="b">
        <v>0</v>
      </c>
      <c r="G273" s="84" t="b">
        <v>0</v>
      </c>
    </row>
    <row r="274" spans="1:7" ht="15">
      <c r="A274" s="84" t="s">
        <v>326</v>
      </c>
      <c r="B274" s="84">
        <v>2</v>
      </c>
      <c r="C274" s="123">
        <v>0.002252094730653226</v>
      </c>
      <c r="D274" s="84" t="s">
        <v>2474</v>
      </c>
      <c r="E274" s="84" t="b">
        <v>0</v>
      </c>
      <c r="F274" s="84" t="b">
        <v>0</v>
      </c>
      <c r="G274" s="84" t="b">
        <v>0</v>
      </c>
    </row>
    <row r="275" spans="1:7" ht="15">
      <c r="A275" s="84" t="s">
        <v>2453</v>
      </c>
      <c r="B275" s="84">
        <v>2</v>
      </c>
      <c r="C275" s="123">
        <v>0.002252094730653226</v>
      </c>
      <c r="D275" s="84" t="s">
        <v>2474</v>
      </c>
      <c r="E275" s="84" t="b">
        <v>1</v>
      </c>
      <c r="F275" s="84" t="b">
        <v>0</v>
      </c>
      <c r="G275" s="84" t="b">
        <v>0</v>
      </c>
    </row>
    <row r="276" spans="1:7" ht="15">
      <c r="A276" s="84" t="s">
        <v>2454</v>
      </c>
      <c r="B276" s="84">
        <v>2</v>
      </c>
      <c r="C276" s="123">
        <v>0.002252094730653226</v>
      </c>
      <c r="D276" s="84" t="s">
        <v>2474</v>
      </c>
      <c r="E276" s="84" t="b">
        <v>0</v>
      </c>
      <c r="F276" s="84" t="b">
        <v>0</v>
      </c>
      <c r="G276" s="84" t="b">
        <v>0</v>
      </c>
    </row>
    <row r="277" spans="1:7" ht="15">
      <c r="A277" s="84" t="s">
        <v>2455</v>
      </c>
      <c r="B277" s="84">
        <v>2</v>
      </c>
      <c r="C277" s="123">
        <v>0.002252094730653226</v>
      </c>
      <c r="D277" s="84" t="s">
        <v>2474</v>
      </c>
      <c r="E277" s="84" t="b">
        <v>1</v>
      </c>
      <c r="F277" s="84" t="b">
        <v>0</v>
      </c>
      <c r="G277" s="84" t="b">
        <v>0</v>
      </c>
    </row>
    <row r="278" spans="1:7" ht="15">
      <c r="A278" s="84" t="s">
        <v>2456</v>
      </c>
      <c r="B278" s="84">
        <v>2</v>
      </c>
      <c r="C278" s="123">
        <v>0.002252094730653226</v>
      </c>
      <c r="D278" s="84" t="s">
        <v>2474</v>
      </c>
      <c r="E278" s="84" t="b">
        <v>0</v>
      </c>
      <c r="F278" s="84" t="b">
        <v>0</v>
      </c>
      <c r="G278" s="84" t="b">
        <v>0</v>
      </c>
    </row>
    <row r="279" spans="1:7" ht="15">
      <c r="A279" s="84" t="s">
        <v>2457</v>
      </c>
      <c r="B279" s="84">
        <v>2</v>
      </c>
      <c r="C279" s="123">
        <v>0.002252094730653226</v>
      </c>
      <c r="D279" s="84" t="s">
        <v>2474</v>
      </c>
      <c r="E279" s="84" t="b">
        <v>0</v>
      </c>
      <c r="F279" s="84" t="b">
        <v>0</v>
      </c>
      <c r="G279" s="84" t="b">
        <v>0</v>
      </c>
    </row>
    <row r="280" spans="1:7" ht="15">
      <c r="A280" s="84" t="s">
        <v>2458</v>
      </c>
      <c r="B280" s="84">
        <v>2</v>
      </c>
      <c r="C280" s="123">
        <v>0.002252094730653226</v>
      </c>
      <c r="D280" s="84" t="s">
        <v>2474</v>
      </c>
      <c r="E280" s="84" t="b">
        <v>0</v>
      </c>
      <c r="F280" s="84" t="b">
        <v>0</v>
      </c>
      <c r="G280" s="84" t="b">
        <v>0</v>
      </c>
    </row>
    <row r="281" spans="1:7" ht="15">
      <c r="A281" s="84" t="s">
        <v>2459</v>
      </c>
      <c r="B281" s="84">
        <v>2</v>
      </c>
      <c r="C281" s="123">
        <v>0.002252094730653226</v>
      </c>
      <c r="D281" s="84" t="s">
        <v>2474</v>
      </c>
      <c r="E281" s="84" t="b">
        <v>0</v>
      </c>
      <c r="F281" s="84" t="b">
        <v>0</v>
      </c>
      <c r="G281" s="84" t="b">
        <v>0</v>
      </c>
    </row>
    <row r="282" spans="1:7" ht="15">
      <c r="A282" s="84" t="s">
        <v>2460</v>
      </c>
      <c r="B282" s="84">
        <v>2</v>
      </c>
      <c r="C282" s="123">
        <v>0.002252094730653226</v>
      </c>
      <c r="D282" s="84" t="s">
        <v>2474</v>
      </c>
      <c r="E282" s="84" t="b">
        <v>0</v>
      </c>
      <c r="F282" s="84" t="b">
        <v>0</v>
      </c>
      <c r="G282" s="84" t="b">
        <v>0</v>
      </c>
    </row>
    <row r="283" spans="1:7" ht="15">
      <c r="A283" s="84" t="s">
        <v>2461</v>
      </c>
      <c r="B283" s="84">
        <v>2</v>
      </c>
      <c r="C283" s="123">
        <v>0.002252094730653226</v>
      </c>
      <c r="D283" s="84" t="s">
        <v>2474</v>
      </c>
      <c r="E283" s="84" t="b">
        <v>0</v>
      </c>
      <c r="F283" s="84" t="b">
        <v>0</v>
      </c>
      <c r="G283" s="84" t="b">
        <v>0</v>
      </c>
    </row>
    <row r="284" spans="1:7" ht="15">
      <c r="A284" s="84" t="s">
        <v>2462</v>
      </c>
      <c r="B284" s="84">
        <v>2</v>
      </c>
      <c r="C284" s="123">
        <v>0.002252094730653226</v>
      </c>
      <c r="D284" s="84" t="s">
        <v>2474</v>
      </c>
      <c r="E284" s="84" t="b">
        <v>0</v>
      </c>
      <c r="F284" s="84" t="b">
        <v>0</v>
      </c>
      <c r="G284" s="84" t="b">
        <v>0</v>
      </c>
    </row>
    <row r="285" spans="1:7" ht="15">
      <c r="A285" s="84" t="s">
        <v>2463</v>
      </c>
      <c r="B285" s="84">
        <v>2</v>
      </c>
      <c r="C285" s="123">
        <v>0.002252094730653226</v>
      </c>
      <c r="D285" s="84" t="s">
        <v>2474</v>
      </c>
      <c r="E285" s="84" t="b">
        <v>0</v>
      </c>
      <c r="F285" s="84" t="b">
        <v>0</v>
      </c>
      <c r="G285" s="84" t="b">
        <v>0</v>
      </c>
    </row>
    <row r="286" spans="1:7" ht="15">
      <c r="A286" s="84" t="s">
        <v>2464</v>
      </c>
      <c r="B286" s="84">
        <v>2</v>
      </c>
      <c r="C286" s="123">
        <v>0.002252094730653226</v>
      </c>
      <c r="D286" s="84" t="s">
        <v>2474</v>
      </c>
      <c r="E286" s="84" t="b">
        <v>0</v>
      </c>
      <c r="F286" s="84" t="b">
        <v>0</v>
      </c>
      <c r="G286" s="84" t="b">
        <v>0</v>
      </c>
    </row>
    <row r="287" spans="1:7" ht="15">
      <c r="A287" s="84" t="s">
        <v>2465</v>
      </c>
      <c r="B287" s="84">
        <v>2</v>
      </c>
      <c r="C287" s="123">
        <v>0.002252094730653226</v>
      </c>
      <c r="D287" s="84" t="s">
        <v>2474</v>
      </c>
      <c r="E287" s="84" t="b">
        <v>0</v>
      </c>
      <c r="F287" s="84" t="b">
        <v>0</v>
      </c>
      <c r="G287" s="84" t="b">
        <v>0</v>
      </c>
    </row>
    <row r="288" spans="1:7" ht="15">
      <c r="A288" s="84" t="s">
        <v>2466</v>
      </c>
      <c r="B288" s="84">
        <v>2</v>
      </c>
      <c r="C288" s="123">
        <v>0.002252094730653226</v>
      </c>
      <c r="D288" s="84" t="s">
        <v>2474</v>
      </c>
      <c r="E288" s="84" t="b">
        <v>0</v>
      </c>
      <c r="F288" s="84" t="b">
        <v>0</v>
      </c>
      <c r="G288" s="84" t="b">
        <v>0</v>
      </c>
    </row>
    <row r="289" spans="1:7" ht="15">
      <c r="A289" s="84" t="s">
        <v>2467</v>
      </c>
      <c r="B289" s="84">
        <v>2</v>
      </c>
      <c r="C289" s="123">
        <v>0.002252094730653226</v>
      </c>
      <c r="D289" s="84" t="s">
        <v>2474</v>
      </c>
      <c r="E289" s="84" t="b">
        <v>0</v>
      </c>
      <c r="F289" s="84" t="b">
        <v>0</v>
      </c>
      <c r="G289" s="84" t="b">
        <v>0</v>
      </c>
    </row>
    <row r="290" spans="1:7" ht="15">
      <c r="A290" s="84" t="s">
        <v>2468</v>
      </c>
      <c r="B290" s="84">
        <v>2</v>
      </c>
      <c r="C290" s="123">
        <v>0.002252094730653226</v>
      </c>
      <c r="D290" s="84" t="s">
        <v>2474</v>
      </c>
      <c r="E290" s="84" t="b">
        <v>0</v>
      </c>
      <c r="F290" s="84" t="b">
        <v>0</v>
      </c>
      <c r="G290" s="84" t="b">
        <v>0</v>
      </c>
    </row>
    <row r="291" spans="1:7" ht="15">
      <c r="A291" s="84" t="s">
        <v>2469</v>
      </c>
      <c r="B291" s="84">
        <v>2</v>
      </c>
      <c r="C291" s="123">
        <v>0.002252094730653226</v>
      </c>
      <c r="D291" s="84" t="s">
        <v>2474</v>
      </c>
      <c r="E291" s="84" t="b">
        <v>0</v>
      </c>
      <c r="F291" s="84" t="b">
        <v>0</v>
      </c>
      <c r="G291" s="84" t="b">
        <v>0</v>
      </c>
    </row>
    <row r="292" spans="1:7" ht="15">
      <c r="A292" s="84" t="s">
        <v>2470</v>
      </c>
      <c r="B292" s="84">
        <v>2</v>
      </c>
      <c r="C292" s="123">
        <v>0.002252094730653226</v>
      </c>
      <c r="D292" s="84" t="s">
        <v>2474</v>
      </c>
      <c r="E292" s="84" t="b">
        <v>0</v>
      </c>
      <c r="F292" s="84" t="b">
        <v>0</v>
      </c>
      <c r="G292" s="84" t="b">
        <v>0</v>
      </c>
    </row>
    <row r="293" spans="1:7" ht="15">
      <c r="A293" s="84" t="s">
        <v>2471</v>
      </c>
      <c r="B293" s="84">
        <v>2</v>
      </c>
      <c r="C293" s="123">
        <v>0.002252094730653226</v>
      </c>
      <c r="D293" s="84" t="s">
        <v>2474</v>
      </c>
      <c r="E293" s="84" t="b">
        <v>0</v>
      </c>
      <c r="F293" s="84" t="b">
        <v>1</v>
      </c>
      <c r="G293" s="84" t="b">
        <v>0</v>
      </c>
    </row>
    <row r="294" spans="1:7" ht="15">
      <c r="A294" s="84" t="s">
        <v>451</v>
      </c>
      <c r="B294" s="84">
        <v>17</v>
      </c>
      <c r="C294" s="123">
        <v>0.006953226343631516</v>
      </c>
      <c r="D294" s="84" t="s">
        <v>1675</v>
      </c>
      <c r="E294" s="84" t="b">
        <v>0</v>
      </c>
      <c r="F294" s="84" t="b">
        <v>0</v>
      </c>
      <c r="G294" s="84" t="b">
        <v>0</v>
      </c>
    </row>
    <row r="295" spans="1:7" ht="15">
      <c r="A295" s="84" t="s">
        <v>324</v>
      </c>
      <c r="B295" s="84">
        <v>14</v>
      </c>
      <c r="C295" s="123">
        <v>0.007397441887825791</v>
      </c>
      <c r="D295" s="84" t="s">
        <v>1675</v>
      </c>
      <c r="E295" s="84" t="b">
        <v>0</v>
      </c>
      <c r="F295" s="84" t="b">
        <v>0</v>
      </c>
      <c r="G295" s="84" t="b">
        <v>0</v>
      </c>
    </row>
    <row r="296" spans="1:7" ht="15">
      <c r="A296" s="84" t="s">
        <v>1806</v>
      </c>
      <c r="B296" s="84">
        <v>11</v>
      </c>
      <c r="C296" s="123">
        <v>0.014221601620113726</v>
      </c>
      <c r="D296" s="84" t="s">
        <v>1675</v>
      </c>
      <c r="E296" s="84" t="b">
        <v>0</v>
      </c>
      <c r="F296" s="84" t="b">
        <v>0</v>
      </c>
      <c r="G296" s="84" t="b">
        <v>0</v>
      </c>
    </row>
    <row r="297" spans="1:7" ht="15">
      <c r="A297" s="84" t="s">
        <v>1810</v>
      </c>
      <c r="B297" s="84">
        <v>9</v>
      </c>
      <c r="C297" s="123">
        <v>0.01163585587100214</v>
      </c>
      <c r="D297" s="84" t="s">
        <v>1675</v>
      </c>
      <c r="E297" s="84" t="b">
        <v>0</v>
      </c>
      <c r="F297" s="84" t="b">
        <v>0</v>
      </c>
      <c r="G297" s="84" t="b">
        <v>0</v>
      </c>
    </row>
    <row r="298" spans="1:7" ht="15">
      <c r="A298" s="84" t="s">
        <v>1811</v>
      </c>
      <c r="B298" s="84">
        <v>8</v>
      </c>
      <c r="C298" s="123">
        <v>0.01197334227763778</v>
      </c>
      <c r="D298" s="84" t="s">
        <v>1675</v>
      </c>
      <c r="E298" s="84" t="b">
        <v>0</v>
      </c>
      <c r="F298" s="84" t="b">
        <v>0</v>
      </c>
      <c r="G298" s="84" t="b">
        <v>0</v>
      </c>
    </row>
    <row r="299" spans="1:7" ht="15">
      <c r="A299" s="84" t="s">
        <v>1812</v>
      </c>
      <c r="B299" s="84">
        <v>6</v>
      </c>
      <c r="C299" s="123">
        <v>0.011966590053446661</v>
      </c>
      <c r="D299" s="84" t="s">
        <v>1675</v>
      </c>
      <c r="E299" s="84" t="b">
        <v>1</v>
      </c>
      <c r="F299" s="84" t="b">
        <v>0</v>
      </c>
      <c r="G299" s="84" t="b">
        <v>0</v>
      </c>
    </row>
    <row r="300" spans="1:7" ht="15">
      <c r="A300" s="84" t="s">
        <v>1813</v>
      </c>
      <c r="B300" s="84">
        <v>6</v>
      </c>
      <c r="C300" s="123">
        <v>0.011966590053446661</v>
      </c>
      <c r="D300" s="84" t="s">
        <v>1675</v>
      </c>
      <c r="E300" s="84" t="b">
        <v>1</v>
      </c>
      <c r="F300" s="84" t="b">
        <v>0</v>
      </c>
      <c r="G300" s="84" t="b">
        <v>0</v>
      </c>
    </row>
    <row r="301" spans="1:7" ht="15">
      <c r="A301" s="84" t="s">
        <v>1814</v>
      </c>
      <c r="B301" s="84">
        <v>6</v>
      </c>
      <c r="C301" s="123">
        <v>0.011966590053446661</v>
      </c>
      <c r="D301" s="84" t="s">
        <v>1675</v>
      </c>
      <c r="E301" s="84" t="b">
        <v>0</v>
      </c>
      <c r="F301" s="84" t="b">
        <v>0</v>
      </c>
      <c r="G301" s="84" t="b">
        <v>0</v>
      </c>
    </row>
    <row r="302" spans="1:7" ht="15">
      <c r="A302" s="84" t="s">
        <v>1815</v>
      </c>
      <c r="B302" s="84">
        <v>6</v>
      </c>
      <c r="C302" s="123">
        <v>0.011966590053446661</v>
      </c>
      <c r="D302" s="84" t="s">
        <v>1675</v>
      </c>
      <c r="E302" s="84" t="b">
        <v>0</v>
      </c>
      <c r="F302" s="84" t="b">
        <v>0</v>
      </c>
      <c r="G302" s="84" t="b">
        <v>0</v>
      </c>
    </row>
    <row r="303" spans="1:7" ht="15">
      <c r="A303" s="84" t="s">
        <v>1816</v>
      </c>
      <c r="B303" s="84">
        <v>6</v>
      </c>
      <c r="C303" s="123">
        <v>0.011966590053446661</v>
      </c>
      <c r="D303" s="84" t="s">
        <v>1675</v>
      </c>
      <c r="E303" s="84" t="b">
        <v>0</v>
      </c>
      <c r="F303" s="84" t="b">
        <v>1</v>
      </c>
      <c r="G303" s="84" t="b">
        <v>0</v>
      </c>
    </row>
    <row r="304" spans="1:7" ht="15">
      <c r="A304" s="84" t="s">
        <v>2302</v>
      </c>
      <c r="B304" s="84">
        <v>6</v>
      </c>
      <c r="C304" s="123">
        <v>0.011966590053446661</v>
      </c>
      <c r="D304" s="84" t="s">
        <v>1675</v>
      </c>
      <c r="E304" s="84" t="b">
        <v>0</v>
      </c>
      <c r="F304" s="84" t="b">
        <v>0</v>
      </c>
      <c r="G304" s="84" t="b">
        <v>0</v>
      </c>
    </row>
    <row r="305" spans="1:7" ht="15">
      <c r="A305" s="84" t="s">
        <v>1763</v>
      </c>
      <c r="B305" s="84">
        <v>6</v>
      </c>
      <c r="C305" s="123">
        <v>0.011966590053446661</v>
      </c>
      <c r="D305" s="84" t="s">
        <v>1675</v>
      </c>
      <c r="E305" s="84" t="b">
        <v>0</v>
      </c>
      <c r="F305" s="84" t="b">
        <v>0</v>
      </c>
      <c r="G305" s="84" t="b">
        <v>0</v>
      </c>
    </row>
    <row r="306" spans="1:7" ht="15">
      <c r="A306" s="84" t="s">
        <v>1765</v>
      </c>
      <c r="B306" s="84">
        <v>6</v>
      </c>
      <c r="C306" s="123">
        <v>0.011966590053446661</v>
      </c>
      <c r="D306" s="84" t="s">
        <v>1675</v>
      </c>
      <c r="E306" s="84" t="b">
        <v>0</v>
      </c>
      <c r="F306" s="84" t="b">
        <v>0</v>
      </c>
      <c r="G306" s="84" t="b">
        <v>0</v>
      </c>
    </row>
    <row r="307" spans="1:7" ht="15">
      <c r="A307" s="84" t="s">
        <v>1774</v>
      </c>
      <c r="B307" s="84">
        <v>5</v>
      </c>
      <c r="C307" s="123">
        <v>0.01347995238296547</v>
      </c>
      <c r="D307" s="84" t="s">
        <v>1675</v>
      </c>
      <c r="E307" s="84" t="b">
        <v>0</v>
      </c>
      <c r="F307" s="84" t="b">
        <v>1</v>
      </c>
      <c r="G307" s="84" t="b">
        <v>0</v>
      </c>
    </row>
    <row r="308" spans="1:7" ht="15">
      <c r="A308" s="84" t="s">
        <v>325</v>
      </c>
      <c r="B308" s="84">
        <v>5</v>
      </c>
      <c r="C308" s="123">
        <v>0.011549474036191436</v>
      </c>
      <c r="D308" s="84" t="s">
        <v>1675</v>
      </c>
      <c r="E308" s="84" t="b">
        <v>0</v>
      </c>
      <c r="F308" s="84" t="b">
        <v>0</v>
      </c>
      <c r="G308" s="84" t="b">
        <v>0</v>
      </c>
    </row>
    <row r="309" spans="1:7" ht="15">
      <c r="A309" s="84" t="s">
        <v>257</v>
      </c>
      <c r="B309" s="84">
        <v>5</v>
      </c>
      <c r="C309" s="123">
        <v>0.011549474036191436</v>
      </c>
      <c r="D309" s="84" t="s">
        <v>1675</v>
      </c>
      <c r="E309" s="84" t="b">
        <v>0</v>
      </c>
      <c r="F309" s="84" t="b">
        <v>0</v>
      </c>
      <c r="G309" s="84" t="b">
        <v>0</v>
      </c>
    </row>
    <row r="310" spans="1:7" ht="15">
      <c r="A310" s="84" t="s">
        <v>2295</v>
      </c>
      <c r="B310" s="84">
        <v>4</v>
      </c>
      <c r="C310" s="123">
        <v>0.010783961906372376</v>
      </c>
      <c r="D310" s="84" t="s">
        <v>1675</v>
      </c>
      <c r="E310" s="84" t="b">
        <v>0</v>
      </c>
      <c r="F310" s="84" t="b">
        <v>0</v>
      </c>
      <c r="G310" s="84" t="b">
        <v>0</v>
      </c>
    </row>
    <row r="311" spans="1:7" ht="15">
      <c r="A311" s="84" t="s">
        <v>1807</v>
      </c>
      <c r="B311" s="84">
        <v>3</v>
      </c>
      <c r="C311" s="123">
        <v>0.009581263102388445</v>
      </c>
      <c r="D311" s="84" t="s">
        <v>1675</v>
      </c>
      <c r="E311" s="84" t="b">
        <v>0</v>
      </c>
      <c r="F311" s="84" t="b">
        <v>0</v>
      </c>
      <c r="G311" s="84" t="b">
        <v>0</v>
      </c>
    </row>
    <row r="312" spans="1:7" ht="15">
      <c r="A312" s="84" t="s">
        <v>2345</v>
      </c>
      <c r="B312" s="84">
        <v>3</v>
      </c>
      <c r="C312" s="123">
        <v>0.009581263102388445</v>
      </c>
      <c r="D312" s="84" t="s">
        <v>1675</v>
      </c>
      <c r="E312" s="84" t="b">
        <v>0</v>
      </c>
      <c r="F312" s="84" t="b">
        <v>0</v>
      </c>
      <c r="G312" s="84" t="b">
        <v>0</v>
      </c>
    </row>
    <row r="313" spans="1:7" ht="15">
      <c r="A313" s="84" t="s">
        <v>2346</v>
      </c>
      <c r="B313" s="84">
        <v>3</v>
      </c>
      <c r="C313" s="123">
        <v>0.009581263102388445</v>
      </c>
      <c r="D313" s="84" t="s">
        <v>1675</v>
      </c>
      <c r="E313" s="84" t="b">
        <v>0</v>
      </c>
      <c r="F313" s="84" t="b">
        <v>0</v>
      </c>
      <c r="G313" s="84" t="b">
        <v>0</v>
      </c>
    </row>
    <row r="314" spans="1:7" ht="15">
      <c r="A314" s="84" t="s">
        <v>454</v>
      </c>
      <c r="B314" s="84">
        <v>3</v>
      </c>
      <c r="C314" s="123">
        <v>0.009581263102388445</v>
      </c>
      <c r="D314" s="84" t="s">
        <v>1675</v>
      </c>
      <c r="E314" s="84" t="b">
        <v>0</v>
      </c>
      <c r="F314" s="84" t="b">
        <v>0</v>
      </c>
      <c r="G314" s="84" t="b">
        <v>0</v>
      </c>
    </row>
    <row r="315" spans="1:7" ht="15">
      <c r="A315" s="84" t="s">
        <v>2347</v>
      </c>
      <c r="B315" s="84">
        <v>3</v>
      </c>
      <c r="C315" s="123">
        <v>0.009581263102388445</v>
      </c>
      <c r="D315" s="84" t="s">
        <v>1675</v>
      </c>
      <c r="E315" s="84" t="b">
        <v>0</v>
      </c>
      <c r="F315" s="84" t="b">
        <v>0</v>
      </c>
      <c r="G315" s="84" t="b">
        <v>0</v>
      </c>
    </row>
    <row r="316" spans="1:7" ht="15">
      <c r="A316" s="84" t="s">
        <v>2348</v>
      </c>
      <c r="B316" s="84">
        <v>3</v>
      </c>
      <c r="C316" s="123">
        <v>0.009581263102388445</v>
      </c>
      <c r="D316" s="84" t="s">
        <v>1675</v>
      </c>
      <c r="E316" s="84" t="b">
        <v>0</v>
      </c>
      <c r="F316" s="84" t="b">
        <v>0</v>
      </c>
      <c r="G316" s="84" t="b">
        <v>0</v>
      </c>
    </row>
    <row r="317" spans="1:7" ht="15">
      <c r="A317" s="84" t="s">
        <v>2293</v>
      </c>
      <c r="B317" s="84">
        <v>3</v>
      </c>
      <c r="C317" s="123">
        <v>0.009581263102388445</v>
      </c>
      <c r="D317" s="84" t="s">
        <v>1675</v>
      </c>
      <c r="E317" s="84" t="b">
        <v>0</v>
      </c>
      <c r="F317" s="84" t="b">
        <v>0</v>
      </c>
      <c r="G317" s="84" t="b">
        <v>0</v>
      </c>
    </row>
    <row r="318" spans="1:7" ht="15">
      <c r="A318" s="84" t="s">
        <v>2349</v>
      </c>
      <c r="B318" s="84">
        <v>3</v>
      </c>
      <c r="C318" s="123">
        <v>0.009581263102388445</v>
      </c>
      <c r="D318" s="84" t="s">
        <v>1675</v>
      </c>
      <c r="E318" s="84" t="b">
        <v>0</v>
      </c>
      <c r="F318" s="84" t="b">
        <v>0</v>
      </c>
      <c r="G318" s="84" t="b">
        <v>0</v>
      </c>
    </row>
    <row r="319" spans="1:7" ht="15">
      <c r="A319" s="84" t="s">
        <v>2350</v>
      </c>
      <c r="B319" s="84">
        <v>3</v>
      </c>
      <c r="C319" s="123">
        <v>0.009581263102388445</v>
      </c>
      <c r="D319" s="84" t="s">
        <v>1675</v>
      </c>
      <c r="E319" s="84" t="b">
        <v>0</v>
      </c>
      <c r="F319" s="84" t="b">
        <v>0</v>
      </c>
      <c r="G319" s="84" t="b">
        <v>0</v>
      </c>
    </row>
    <row r="320" spans="1:7" ht="15">
      <c r="A320" s="84" t="s">
        <v>2351</v>
      </c>
      <c r="B320" s="84">
        <v>3</v>
      </c>
      <c r="C320" s="123">
        <v>0.009581263102388445</v>
      </c>
      <c r="D320" s="84" t="s">
        <v>1675</v>
      </c>
      <c r="E320" s="84" t="b">
        <v>0</v>
      </c>
      <c r="F320" s="84" t="b">
        <v>0</v>
      </c>
      <c r="G320" s="84" t="b">
        <v>0</v>
      </c>
    </row>
    <row r="321" spans="1:7" ht="15">
      <c r="A321" s="84" t="s">
        <v>2401</v>
      </c>
      <c r="B321" s="84">
        <v>2</v>
      </c>
      <c r="C321" s="123">
        <v>0.00779062633696293</v>
      </c>
      <c r="D321" s="84" t="s">
        <v>1675</v>
      </c>
      <c r="E321" s="84" t="b">
        <v>0</v>
      </c>
      <c r="F321" s="84" t="b">
        <v>0</v>
      </c>
      <c r="G321" s="84" t="b">
        <v>0</v>
      </c>
    </row>
    <row r="322" spans="1:7" ht="15">
      <c r="A322" s="84" t="s">
        <v>466</v>
      </c>
      <c r="B322" s="84">
        <v>2</v>
      </c>
      <c r="C322" s="123">
        <v>0.00779062633696293</v>
      </c>
      <c r="D322" s="84" t="s">
        <v>1675</v>
      </c>
      <c r="E322" s="84" t="b">
        <v>0</v>
      </c>
      <c r="F322" s="84" t="b">
        <v>0</v>
      </c>
      <c r="G322" s="84" t="b">
        <v>0</v>
      </c>
    </row>
    <row r="323" spans="1:7" ht="15">
      <c r="A323" s="84" t="s">
        <v>1808</v>
      </c>
      <c r="B323" s="84">
        <v>2</v>
      </c>
      <c r="C323" s="123">
        <v>0.00779062633696293</v>
      </c>
      <c r="D323" s="84" t="s">
        <v>1675</v>
      </c>
      <c r="E323" s="84" t="b">
        <v>0</v>
      </c>
      <c r="F323" s="84" t="b">
        <v>0</v>
      </c>
      <c r="G323" s="84" t="b">
        <v>0</v>
      </c>
    </row>
    <row r="324" spans="1:7" ht="15">
      <c r="A324" s="84" t="s">
        <v>2338</v>
      </c>
      <c r="B324" s="84">
        <v>2</v>
      </c>
      <c r="C324" s="123">
        <v>0.00779062633696293</v>
      </c>
      <c r="D324" s="84" t="s">
        <v>1675</v>
      </c>
      <c r="E324" s="84" t="b">
        <v>0</v>
      </c>
      <c r="F324" s="84" t="b">
        <v>0</v>
      </c>
      <c r="G324" s="84" t="b">
        <v>0</v>
      </c>
    </row>
    <row r="325" spans="1:7" ht="15">
      <c r="A325" s="84" t="s">
        <v>2402</v>
      </c>
      <c r="B325" s="84">
        <v>2</v>
      </c>
      <c r="C325" s="123">
        <v>0.00779062633696293</v>
      </c>
      <c r="D325" s="84" t="s">
        <v>1675</v>
      </c>
      <c r="E325" s="84" t="b">
        <v>0</v>
      </c>
      <c r="F325" s="84" t="b">
        <v>0</v>
      </c>
      <c r="G325" s="84" t="b">
        <v>0</v>
      </c>
    </row>
    <row r="326" spans="1:7" ht="15">
      <c r="A326" s="84" t="s">
        <v>2403</v>
      </c>
      <c r="B326" s="84">
        <v>2</v>
      </c>
      <c r="C326" s="123">
        <v>0.00779062633696293</v>
      </c>
      <c r="D326" s="84" t="s">
        <v>1675</v>
      </c>
      <c r="E326" s="84" t="b">
        <v>0</v>
      </c>
      <c r="F326" s="84" t="b">
        <v>0</v>
      </c>
      <c r="G326" s="84" t="b">
        <v>0</v>
      </c>
    </row>
    <row r="327" spans="1:7" ht="15">
      <c r="A327" s="84" t="s">
        <v>2300</v>
      </c>
      <c r="B327" s="84">
        <v>2</v>
      </c>
      <c r="C327" s="123">
        <v>0.00779062633696293</v>
      </c>
      <c r="D327" s="84" t="s">
        <v>1675</v>
      </c>
      <c r="E327" s="84" t="b">
        <v>0</v>
      </c>
      <c r="F327" s="84" t="b">
        <v>0</v>
      </c>
      <c r="G327" s="84" t="b">
        <v>0</v>
      </c>
    </row>
    <row r="328" spans="1:7" ht="15">
      <c r="A328" s="84" t="s">
        <v>1764</v>
      </c>
      <c r="B328" s="84">
        <v>2</v>
      </c>
      <c r="C328" s="123">
        <v>0.00779062633696293</v>
      </c>
      <c r="D328" s="84" t="s">
        <v>1675</v>
      </c>
      <c r="E328" s="84" t="b">
        <v>0</v>
      </c>
      <c r="F328" s="84" t="b">
        <v>0</v>
      </c>
      <c r="G328" s="84" t="b">
        <v>0</v>
      </c>
    </row>
    <row r="329" spans="1:7" ht="15">
      <c r="A329" s="84" t="s">
        <v>272</v>
      </c>
      <c r="B329" s="84">
        <v>2</v>
      </c>
      <c r="C329" s="123">
        <v>0.00779062633696293</v>
      </c>
      <c r="D329" s="84" t="s">
        <v>1675</v>
      </c>
      <c r="E329" s="84" t="b">
        <v>0</v>
      </c>
      <c r="F329" s="84" t="b">
        <v>0</v>
      </c>
      <c r="G329" s="84" t="b">
        <v>0</v>
      </c>
    </row>
    <row r="330" spans="1:7" ht="15">
      <c r="A330" s="84" t="s">
        <v>2324</v>
      </c>
      <c r="B330" s="84">
        <v>2</v>
      </c>
      <c r="C330" s="123">
        <v>0.00779062633696293</v>
      </c>
      <c r="D330" s="84" t="s">
        <v>1675</v>
      </c>
      <c r="E330" s="84" t="b">
        <v>0</v>
      </c>
      <c r="F330" s="84" t="b">
        <v>0</v>
      </c>
      <c r="G330" s="84" t="b">
        <v>0</v>
      </c>
    </row>
    <row r="331" spans="1:7" ht="15">
      <c r="A331" s="84" t="s">
        <v>2358</v>
      </c>
      <c r="B331" s="84">
        <v>2</v>
      </c>
      <c r="C331" s="123">
        <v>0.00779062633696293</v>
      </c>
      <c r="D331" s="84" t="s">
        <v>1675</v>
      </c>
      <c r="E331" s="84" t="b">
        <v>0</v>
      </c>
      <c r="F331" s="84" t="b">
        <v>0</v>
      </c>
      <c r="G331" s="84" t="b">
        <v>0</v>
      </c>
    </row>
    <row r="332" spans="1:7" ht="15">
      <c r="A332" s="84" t="s">
        <v>2301</v>
      </c>
      <c r="B332" s="84">
        <v>2</v>
      </c>
      <c r="C332" s="123">
        <v>0.00779062633696293</v>
      </c>
      <c r="D332" s="84" t="s">
        <v>1675</v>
      </c>
      <c r="E332" s="84" t="b">
        <v>1</v>
      </c>
      <c r="F332" s="84" t="b">
        <v>0</v>
      </c>
      <c r="G332" s="84" t="b">
        <v>0</v>
      </c>
    </row>
    <row r="333" spans="1:7" ht="15">
      <c r="A333" s="84" t="s">
        <v>270</v>
      </c>
      <c r="B333" s="84">
        <v>2</v>
      </c>
      <c r="C333" s="123">
        <v>0.00779062633696293</v>
      </c>
      <c r="D333" s="84" t="s">
        <v>1675</v>
      </c>
      <c r="E333" s="84" t="b">
        <v>0</v>
      </c>
      <c r="F333" s="84" t="b">
        <v>0</v>
      </c>
      <c r="G333" s="84" t="b">
        <v>0</v>
      </c>
    </row>
    <row r="334" spans="1:7" ht="15">
      <c r="A334" s="84" t="s">
        <v>2420</v>
      </c>
      <c r="B334" s="84">
        <v>2</v>
      </c>
      <c r="C334" s="123">
        <v>0.00779062633696293</v>
      </c>
      <c r="D334" s="84" t="s">
        <v>1675</v>
      </c>
      <c r="E334" s="84" t="b">
        <v>0</v>
      </c>
      <c r="F334" s="84" t="b">
        <v>0</v>
      </c>
      <c r="G334" s="84" t="b">
        <v>0</v>
      </c>
    </row>
    <row r="335" spans="1:7" ht="15">
      <c r="A335" s="84" t="s">
        <v>2368</v>
      </c>
      <c r="B335" s="84">
        <v>2</v>
      </c>
      <c r="C335" s="123">
        <v>0.00779062633696293</v>
      </c>
      <c r="D335" s="84" t="s">
        <v>1675</v>
      </c>
      <c r="E335" s="84" t="b">
        <v>0</v>
      </c>
      <c r="F335" s="84" t="b">
        <v>0</v>
      </c>
      <c r="G335" s="84" t="b">
        <v>0</v>
      </c>
    </row>
    <row r="336" spans="1:7" ht="15">
      <c r="A336" s="84" t="s">
        <v>2457</v>
      </c>
      <c r="B336" s="84">
        <v>2</v>
      </c>
      <c r="C336" s="123">
        <v>0.00779062633696293</v>
      </c>
      <c r="D336" s="84" t="s">
        <v>1675</v>
      </c>
      <c r="E336" s="84" t="b">
        <v>0</v>
      </c>
      <c r="F336" s="84" t="b">
        <v>0</v>
      </c>
      <c r="G336" s="84" t="b">
        <v>0</v>
      </c>
    </row>
    <row r="337" spans="1:7" ht="15">
      <c r="A337" s="84" t="s">
        <v>2361</v>
      </c>
      <c r="B337" s="84">
        <v>2</v>
      </c>
      <c r="C337" s="123">
        <v>0.00779062633696293</v>
      </c>
      <c r="D337" s="84" t="s">
        <v>1675</v>
      </c>
      <c r="E337" s="84" t="b">
        <v>0</v>
      </c>
      <c r="F337" s="84" t="b">
        <v>0</v>
      </c>
      <c r="G337" s="84" t="b">
        <v>0</v>
      </c>
    </row>
    <row r="338" spans="1:7" ht="15">
      <c r="A338" s="84" t="s">
        <v>2342</v>
      </c>
      <c r="B338" s="84">
        <v>2</v>
      </c>
      <c r="C338" s="123">
        <v>0.00779062633696293</v>
      </c>
      <c r="D338" s="84" t="s">
        <v>1675</v>
      </c>
      <c r="E338" s="84" t="b">
        <v>0</v>
      </c>
      <c r="F338" s="84" t="b">
        <v>0</v>
      </c>
      <c r="G338" s="84" t="b">
        <v>0</v>
      </c>
    </row>
    <row r="339" spans="1:7" ht="15">
      <c r="A339" s="84" t="s">
        <v>2357</v>
      </c>
      <c r="B339" s="84">
        <v>2</v>
      </c>
      <c r="C339" s="123">
        <v>0.00779062633696293</v>
      </c>
      <c r="D339" s="84" t="s">
        <v>1675</v>
      </c>
      <c r="E339" s="84" t="b">
        <v>0</v>
      </c>
      <c r="F339" s="84" t="b">
        <v>0</v>
      </c>
      <c r="G339" s="84" t="b">
        <v>0</v>
      </c>
    </row>
    <row r="340" spans="1:7" ht="15">
      <c r="A340" s="84" t="s">
        <v>2458</v>
      </c>
      <c r="B340" s="84">
        <v>2</v>
      </c>
      <c r="C340" s="123">
        <v>0.00779062633696293</v>
      </c>
      <c r="D340" s="84" t="s">
        <v>1675</v>
      </c>
      <c r="E340" s="84" t="b">
        <v>0</v>
      </c>
      <c r="F340" s="84" t="b">
        <v>0</v>
      </c>
      <c r="G340" s="84" t="b">
        <v>0</v>
      </c>
    </row>
    <row r="341" spans="1:7" ht="15">
      <c r="A341" s="84" t="s">
        <v>2466</v>
      </c>
      <c r="B341" s="84">
        <v>2</v>
      </c>
      <c r="C341" s="123">
        <v>0.00779062633696293</v>
      </c>
      <c r="D341" s="84" t="s">
        <v>1675</v>
      </c>
      <c r="E341" s="84" t="b">
        <v>0</v>
      </c>
      <c r="F341" s="84" t="b">
        <v>0</v>
      </c>
      <c r="G341" s="84" t="b">
        <v>0</v>
      </c>
    </row>
    <row r="342" spans="1:7" ht="15">
      <c r="A342" s="84" t="s">
        <v>2467</v>
      </c>
      <c r="B342" s="84">
        <v>2</v>
      </c>
      <c r="C342" s="123">
        <v>0.00779062633696293</v>
      </c>
      <c r="D342" s="84" t="s">
        <v>1675</v>
      </c>
      <c r="E342" s="84" t="b">
        <v>0</v>
      </c>
      <c r="F342" s="84" t="b">
        <v>0</v>
      </c>
      <c r="G342" s="84" t="b">
        <v>0</v>
      </c>
    </row>
    <row r="343" spans="1:7" ht="15">
      <c r="A343" s="84" t="s">
        <v>1852</v>
      </c>
      <c r="B343" s="84">
        <v>2</v>
      </c>
      <c r="C343" s="123">
        <v>0.00779062633696293</v>
      </c>
      <c r="D343" s="84" t="s">
        <v>1675</v>
      </c>
      <c r="E343" s="84" t="b">
        <v>0</v>
      </c>
      <c r="F343" s="84" t="b">
        <v>0</v>
      </c>
      <c r="G343" s="84" t="b">
        <v>0</v>
      </c>
    </row>
    <row r="344" spans="1:7" ht="15">
      <c r="A344" s="84" t="s">
        <v>2359</v>
      </c>
      <c r="B344" s="84">
        <v>2</v>
      </c>
      <c r="C344" s="123">
        <v>0.00779062633696293</v>
      </c>
      <c r="D344" s="84" t="s">
        <v>1675</v>
      </c>
      <c r="E344" s="84" t="b">
        <v>0</v>
      </c>
      <c r="F344" s="84" t="b">
        <v>0</v>
      </c>
      <c r="G344" s="84" t="b">
        <v>0</v>
      </c>
    </row>
    <row r="345" spans="1:7" ht="15">
      <c r="A345" s="84" t="s">
        <v>2468</v>
      </c>
      <c r="B345" s="84">
        <v>2</v>
      </c>
      <c r="C345" s="123">
        <v>0.00779062633696293</v>
      </c>
      <c r="D345" s="84" t="s">
        <v>1675</v>
      </c>
      <c r="E345" s="84" t="b">
        <v>0</v>
      </c>
      <c r="F345" s="84" t="b">
        <v>0</v>
      </c>
      <c r="G345" s="84" t="b">
        <v>0</v>
      </c>
    </row>
    <row r="346" spans="1:7" ht="15">
      <c r="A346" s="84" t="s">
        <v>2469</v>
      </c>
      <c r="B346" s="84">
        <v>2</v>
      </c>
      <c r="C346" s="123">
        <v>0.00779062633696293</v>
      </c>
      <c r="D346" s="84" t="s">
        <v>1675</v>
      </c>
      <c r="E346" s="84" t="b">
        <v>0</v>
      </c>
      <c r="F346" s="84" t="b">
        <v>0</v>
      </c>
      <c r="G346" s="84" t="b">
        <v>0</v>
      </c>
    </row>
    <row r="347" spans="1:7" ht="15">
      <c r="A347" s="84" t="s">
        <v>2327</v>
      </c>
      <c r="B347" s="84">
        <v>2</v>
      </c>
      <c r="C347" s="123">
        <v>0.00779062633696293</v>
      </c>
      <c r="D347" s="84" t="s">
        <v>1675</v>
      </c>
      <c r="E347" s="84" t="b">
        <v>0</v>
      </c>
      <c r="F347" s="84" t="b">
        <v>0</v>
      </c>
      <c r="G347" s="84" t="b">
        <v>0</v>
      </c>
    </row>
    <row r="348" spans="1:7" ht="15">
      <c r="A348" s="84" t="s">
        <v>2470</v>
      </c>
      <c r="B348" s="84">
        <v>2</v>
      </c>
      <c r="C348" s="123">
        <v>0.00779062633696293</v>
      </c>
      <c r="D348" s="84" t="s">
        <v>1675</v>
      </c>
      <c r="E348" s="84" t="b">
        <v>0</v>
      </c>
      <c r="F348" s="84" t="b">
        <v>0</v>
      </c>
      <c r="G348" s="84" t="b">
        <v>0</v>
      </c>
    </row>
    <row r="349" spans="1:7" ht="15">
      <c r="A349" s="84" t="s">
        <v>1856</v>
      </c>
      <c r="B349" s="84">
        <v>2</v>
      </c>
      <c r="C349" s="123">
        <v>0.00779062633696293</v>
      </c>
      <c r="D349" s="84" t="s">
        <v>1675</v>
      </c>
      <c r="E349" s="84" t="b">
        <v>0</v>
      </c>
      <c r="F349" s="84" t="b">
        <v>0</v>
      </c>
      <c r="G349" s="84" t="b">
        <v>0</v>
      </c>
    </row>
    <row r="350" spans="1:7" ht="15">
      <c r="A350" s="84" t="s">
        <v>2471</v>
      </c>
      <c r="B350" s="84">
        <v>2</v>
      </c>
      <c r="C350" s="123">
        <v>0.00779062633696293</v>
      </c>
      <c r="D350" s="84" t="s">
        <v>1675</v>
      </c>
      <c r="E350" s="84" t="b">
        <v>0</v>
      </c>
      <c r="F350" s="84" t="b">
        <v>1</v>
      </c>
      <c r="G350" s="84" t="b">
        <v>0</v>
      </c>
    </row>
    <row r="351" spans="1:7" ht="15">
      <c r="A351" s="84" t="s">
        <v>2308</v>
      </c>
      <c r="B351" s="84">
        <v>2</v>
      </c>
      <c r="C351" s="123">
        <v>0.00779062633696293</v>
      </c>
      <c r="D351" s="84" t="s">
        <v>1675</v>
      </c>
      <c r="E351" s="84" t="b">
        <v>0</v>
      </c>
      <c r="F351" s="84" t="b">
        <v>0</v>
      </c>
      <c r="G351" s="84" t="b">
        <v>0</v>
      </c>
    </row>
    <row r="352" spans="1:7" ht="15">
      <c r="A352" s="84" t="s">
        <v>451</v>
      </c>
      <c r="B352" s="84">
        <v>12</v>
      </c>
      <c r="C352" s="123">
        <v>0</v>
      </c>
      <c r="D352" s="84" t="s">
        <v>1676</v>
      </c>
      <c r="E352" s="84" t="b">
        <v>0</v>
      </c>
      <c r="F352" s="84" t="b">
        <v>0</v>
      </c>
      <c r="G352" s="84" t="b">
        <v>0</v>
      </c>
    </row>
    <row r="353" spans="1:7" ht="15">
      <c r="A353" s="84" t="s">
        <v>311</v>
      </c>
      <c r="B353" s="84">
        <v>10</v>
      </c>
      <c r="C353" s="123">
        <v>0.012980532138954887</v>
      </c>
      <c r="D353" s="84" t="s">
        <v>1676</v>
      </c>
      <c r="E353" s="84" t="b">
        <v>0</v>
      </c>
      <c r="F353" s="84" t="b">
        <v>0</v>
      </c>
      <c r="G353" s="84" t="b">
        <v>0</v>
      </c>
    </row>
    <row r="354" spans="1:7" ht="15">
      <c r="A354" s="84" t="s">
        <v>1818</v>
      </c>
      <c r="B354" s="84">
        <v>10</v>
      </c>
      <c r="C354" s="123">
        <v>0.06232971175600099</v>
      </c>
      <c r="D354" s="84" t="s">
        <v>1676</v>
      </c>
      <c r="E354" s="84" t="b">
        <v>0</v>
      </c>
      <c r="F354" s="84" t="b">
        <v>0</v>
      </c>
      <c r="G354" s="84" t="b">
        <v>0</v>
      </c>
    </row>
    <row r="355" spans="1:7" ht="15">
      <c r="A355" s="84" t="s">
        <v>1819</v>
      </c>
      <c r="B355" s="84">
        <v>7</v>
      </c>
      <c r="C355" s="123">
        <v>0.02686200724973075</v>
      </c>
      <c r="D355" s="84" t="s">
        <v>1676</v>
      </c>
      <c r="E355" s="84" t="b">
        <v>0</v>
      </c>
      <c r="F355" s="84" t="b">
        <v>0</v>
      </c>
      <c r="G355" s="84" t="b">
        <v>0</v>
      </c>
    </row>
    <row r="356" spans="1:7" ht="15">
      <c r="A356" s="84" t="s">
        <v>1820</v>
      </c>
      <c r="B356" s="84">
        <v>7</v>
      </c>
      <c r="C356" s="123">
        <v>0.02686200724973075</v>
      </c>
      <c r="D356" s="84" t="s">
        <v>1676</v>
      </c>
      <c r="E356" s="84" t="b">
        <v>0</v>
      </c>
      <c r="F356" s="84" t="b">
        <v>0</v>
      </c>
      <c r="G356" s="84" t="b">
        <v>0</v>
      </c>
    </row>
    <row r="357" spans="1:7" ht="15">
      <c r="A357" s="84" t="s">
        <v>1821</v>
      </c>
      <c r="B357" s="84">
        <v>5</v>
      </c>
      <c r="C357" s="123">
        <v>0.031164855878000493</v>
      </c>
      <c r="D357" s="84" t="s">
        <v>1676</v>
      </c>
      <c r="E357" s="84" t="b">
        <v>0</v>
      </c>
      <c r="F357" s="84" t="b">
        <v>0</v>
      </c>
      <c r="G357" s="84" t="b">
        <v>0</v>
      </c>
    </row>
    <row r="358" spans="1:7" ht="15">
      <c r="A358" s="84" t="s">
        <v>1822</v>
      </c>
      <c r="B358" s="84">
        <v>5</v>
      </c>
      <c r="C358" s="123">
        <v>0.031164855878000493</v>
      </c>
      <c r="D358" s="84" t="s">
        <v>1676</v>
      </c>
      <c r="E358" s="84" t="b">
        <v>0</v>
      </c>
      <c r="F358" s="84" t="b">
        <v>0</v>
      </c>
      <c r="G358" s="84" t="b">
        <v>0</v>
      </c>
    </row>
    <row r="359" spans="1:7" ht="15">
      <c r="A359" s="84" t="s">
        <v>1811</v>
      </c>
      <c r="B359" s="84">
        <v>5</v>
      </c>
      <c r="C359" s="123">
        <v>0.031164855878000493</v>
      </c>
      <c r="D359" s="84" t="s">
        <v>1676</v>
      </c>
      <c r="E359" s="84" t="b">
        <v>0</v>
      </c>
      <c r="F359" s="84" t="b">
        <v>0</v>
      </c>
      <c r="G359" s="84" t="b">
        <v>0</v>
      </c>
    </row>
    <row r="360" spans="1:7" ht="15">
      <c r="A360" s="84" t="s">
        <v>451</v>
      </c>
      <c r="B360" s="84">
        <v>11</v>
      </c>
      <c r="C360" s="123">
        <v>0</v>
      </c>
      <c r="D360" s="84" t="s">
        <v>1677</v>
      </c>
      <c r="E360" s="84" t="b">
        <v>0</v>
      </c>
      <c r="F360" s="84" t="b">
        <v>0</v>
      </c>
      <c r="G360" s="84" t="b">
        <v>0</v>
      </c>
    </row>
    <row r="361" spans="1:7" ht="15">
      <c r="A361" s="84" t="s">
        <v>1806</v>
      </c>
      <c r="B361" s="84">
        <v>3</v>
      </c>
      <c r="C361" s="123">
        <v>0.009899498779623903</v>
      </c>
      <c r="D361" s="84" t="s">
        <v>1677</v>
      </c>
      <c r="E361" s="84" t="b">
        <v>0</v>
      </c>
      <c r="F361" s="84" t="b">
        <v>0</v>
      </c>
      <c r="G361" s="84" t="b">
        <v>0</v>
      </c>
    </row>
    <row r="362" spans="1:7" ht="15">
      <c r="A362" s="84" t="s">
        <v>1824</v>
      </c>
      <c r="B362" s="84">
        <v>3</v>
      </c>
      <c r="C362" s="123">
        <v>0.009899498779623903</v>
      </c>
      <c r="D362" s="84" t="s">
        <v>1677</v>
      </c>
      <c r="E362" s="84" t="b">
        <v>0</v>
      </c>
      <c r="F362" s="84" t="b">
        <v>0</v>
      </c>
      <c r="G362" s="84" t="b">
        <v>0</v>
      </c>
    </row>
    <row r="363" spans="1:7" ht="15">
      <c r="A363" s="84" t="s">
        <v>1825</v>
      </c>
      <c r="B363" s="84">
        <v>3</v>
      </c>
      <c r="C363" s="123">
        <v>0.009899498779623903</v>
      </c>
      <c r="D363" s="84" t="s">
        <v>1677</v>
      </c>
      <c r="E363" s="84" t="b">
        <v>0</v>
      </c>
      <c r="F363" s="84" t="b">
        <v>0</v>
      </c>
      <c r="G363" s="84" t="b">
        <v>0</v>
      </c>
    </row>
    <row r="364" spans="1:7" ht="15">
      <c r="A364" s="84" t="s">
        <v>1826</v>
      </c>
      <c r="B364" s="84">
        <v>2</v>
      </c>
      <c r="C364" s="123">
        <v>0.012180031405359358</v>
      </c>
      <c r="D364" s="84" t="s">
        <v>1677</v>
      </c>
      <c r="E364" s="84" t="b">
        <v>0</v>
      </c>
      <c r="F364" s="84" t="b">
        <v>0</v>
      </c>
      <c r="G364" s="84" t="b">
        <v>0</v>
      </c>
    </row>
    <row r="365" spans="1:7" ht="15">
      <c r="A365" s="84" t="s">
        <v>1827</v>
      </c>
      <c r="B365" s="84">
        <v>2</v>
      </c>
      <c r="C365" s="123">
        <v>0.012180031405359358</v>
      </c>
      <c r="D365" s="84" t="s">
        <v>1677</v>
      </c>
      <c r="E365" s="84" t="b">
        <v>0</v>
      </c>
      <c r="F365" s="84" t="b">
        <v>0</v>
      </c>
      <c r="G365" s="84" t="b">
        <v>0</v>
      </c>
    </row>
    <row r="366" spans="1:7" ht="15">
      <c r="A366" s="84" t="s">
        <v>1808</v>
      </c>
      <c r="B366" s="84">
        <v>2</v>
      </c>
      <c r="C366" s="123">
        <v>0.008659212742622735</v>
      </c>
      <c r="D366" s="84" t="s">
        <v>1677</v>
      </c>
      <c r="E366" s="84" t="b">
        <v>0</v>
      </c>
      <c r="F366" s="84" t="b">
        <v>0</v>
      </c>
      <c r="G366" s="84" t="b">
        <v>0</v>
      </c>
    </row>
    <row r="367" spans="1:7" ht="15">
      <c r="A367" s="84" t="s">
        <v>1828</v>
      </c>
      <c r="B367" s="84">
        <v>2</v>
      </c>
      <c r="C367" s="123">
        <v>0.008659212742622735</v>
      </c>
      <c r="D367" s="84" t="s">
        <v>1677</v>
      </c>
      <c r="E367" s="84" t="b">
        <v>0</v>
      </c>
      <c r="F367" s="84" t="b">
        <v>0</v>
      </c>
      <c r="G367" s="84" t="b">
        <v>0</v>
      </c>
    </row>
    <row r="368" spans="1:7" ht="15">
      <c r="A368" s="84" t="s">
        <v>1829</v>
      </c>
      <c r="B368" s="84">
        <v>2</v>
      </c>
      <c r="C368" s="123">
        <v>0.008659212742622735</v>
      </c>
      <c r="D368" s="84" t="s">
        <v>1677</v>
      </c>
      <c r="E368" s="84" t="b">
        <v>0</v>
      </c>
      <c r="F368" s="84" t="b">
        <v>0</v>
      </c>
      <c r="G368" s="84" t="b">
        <v>0</v>
      </c>
    </row>
    <row r="369" spans="1:7" ht="15">
      <c r="A369" s="84" t="s">
        <v>1830</v>
      </c>
      <c r="B369" s="84">
        <v>2</v>
      </c>
      <c r="C369" s="123">
        <v>0.008659212742622735</v>
      </c>
      <c r="D369" s="84" t="s">
        <v>1677</v>
      </c>
      <c r="E369" s="84" t="b">
        <v>0</v>
      </c>
      <c r="F369" s="84" t="b">
        <v>0</v>
      </c>
      <c r="G369" s="84" t="b">
        <v>0</v>
      </c>
    </row>
    <row r="370" spans="1:7" ht="15">
      <c r="A370" s="84" t="s">
        <v>2432</v>
      </c>
      <c r="B370" s="84">
        <v>2</v>
      </c>
      <c r="C370" s="123">
        <v>0.008659212742622735</v>
      </c>
      <c r="D370" s="84" t="s">
        <v>1677</v>
      </c>
      <c r="E370" s="84" t="b">
        <v>0</v>
      </c>
      <c r="F370" s="84" t="b">
        <v>0</v>
      </c>
      <c r="G370" s="84" t="b">
        <v>0</v>
      </c>
    </row>
    <row r="371" spans="1:7" ht="15">
      <c r="A371" s="84" t="s">
        <v>2433</v>
      </c>
      <c r="B371" s="84">
        <v>2</v>
      </c>
      <c r="C371" s="123">
        <v>0.008659212742622735</v>
      </c>
      <c r="D371" s="84" t="s">
        <v>1677</v>
      </c>
      <c r="E371" s="84" t="b">
        <v>0</v>
      </c>
      <c r="F371" s="84" t="b">
        <v>0</v>
      </c>
      <c r="G371" s="84" t="b">
        <v>0</v>
      </c>
    </row>
    <row r="372" spans="1:7" ht="15">
      <c r="A372" s="84" t="s">
        <v>2434</v>
      </c>
      <c r="B372" s="84">
        <v>2</v>
      </c>
      <c r="C372" s="123">
        <v>0.008659212742622735</v>
      </c>
      <c r="D372" s="84" t="s">
        <v>1677</v>
      </c>
      <c r="E372" s="84" t="b">
        <v>0</v>
      </c>
      <c r="F372" s="84" t="b">
        <v>0</v>
      </c>
      <c r="G372" s="84" t="b">
        <v>0</v>
      </c>
    </row>
    <row r="373" spans="1:7" ht="15">
      <c r="A373" s="84" t="s">
        <v>1851</v>
      </c>
      <c r="B373" s="84">
        <v>2</v>
      </c>
      <c r="C373" s="123">
        <v>0.008659212742622735</v>
      </c>
      <c r="D373" s="84" t="s">
        <v>1677</v>
      </c>
      <c r="E373" s="84" t="b">
        <v>0</v>
      </c>
      <c r="F373" s="84" t="b">
        <v>0</v>
      </c>
      <c r="G373" s="84" t="b">
        <v>0</v>
      </c>
    </row>
    <row r="374" spans="1:7" ht="15">
      <c r="A374" s="84" t="s">
        <v>2435</v>
      </c>
      <c r="B374" s="84">
        <v>2</v>
      </c>
      <c r="C374" s="123">
        <v>0.008659212742622735</v>
      </c>
      <c r="D374" s="84" t="s">
        <v>1677</v>
      </c>
      <c r="E374" s="84" t="b">
        <v>0</v>
      </c>
      <c r="F374" s="84" t="b">
        <v>0</v>
      </c>
      <c r="G374" s="84" t="b">
        <v>0</v>
      </c>
    </row>
    <row r="375" spans="1:7" ht="15">
      <c r="A375" s="84" t="s">
        <v>2436</v>
      </c>
      <c r="B375" s="84">
        <v>2</v>
      </c>
      <c r="C375" s="123">
        <v>0.008659212742622735</v>
      </c>
      <c r="D375" s="84" t="s">
        <v>1677</v>
      </c>
      <c r="E375" s="84" t="b">
        <v>0</v>
      </c>
      <c r="F375" s="84" t="b">
        <v>0</v>
      </c>
      <c r="G375" s="84" t="b">
        <v>0</v>
      </c>
    </row>
    <row r="376" spans="1:7" ht="15">
      <c r="A376" s="84" t="s">
        <v>2437</v>
      </c>
      <c r="B376" s="84">
        <v>2</v>
      </c>
      <c r="C376" s="123">
        <v>0.008659212742622735</v>
      </c>
      <c r="D376" s="84" t="s">
        <v>1677</v>
      </c>
      <c r="E376" s="84" t="b">
        <v>0</v>
      </c>
      <c r="F376" s="84" t="b">
        <v>0</v>
      </c>
      <c r="G376" s="84" t="b">
        <v>0</v>
      </c>
    </row>
    <row r="377" spans="1:7" ht="15">
      <c r="A377" s="84" t="s">
        <v>2438</v>
      </c>
      <c r="B377" s="84">
        <v>2</v>
      </c>
      <c r="C377" s="123">
        <v>0.008659212742622735</v>
      </c>
      <c r="D377" s="84" t="s">
        <v>1677</v>
      </c>
      <c r="E377" s="84" t="b">
        <v>0</v>
      </c>
      <c r="F377" s="84" t="b">
        <v>0</v>
      </c>
      <c r="G377" s="84" t="b">
        <v>0</v>
      </c>
    </row>
    <row r="378" spans="1:7" ht="15">
      <c r="A378" s="84" t="s">
        <v>2294</v>
      </c>
      <c r="B378" s="84">
        <v>2</v>
      </c>
      <c r="C378" s="123">
        <v>0.008659212742622735</v>
      </c>
      <c r="D378" s="84" t="s">
        <v>1677</v>
      </c>
      <c r="E378" s="84" t="b">
        <v>0</v>
      </c>
      <c r="F378" s="84" t="b">
        <v>0</v>
      </c>
      <c r="G378" s="84" t="b">
        <v>0</v>
      </c>
    </row>
    <row r="379" spans="1:7" ht="15">
      <c r="A379" s="84" t="s">
        <v>2439</v>
      </c>
      <c r="B379" s="84">
        <v>2</v>
      </c>
      <c r="C379" s="123">
        <v>0.008659212742622735</v>
      </c>
      <c r="D379" s="84" t="s">
        <v>1677</v>
      </c>
      <c r="E379" s="84" t="b">
        <v>0</v>
      </c>
      <c r="F379" s="84" t="b">
        <v>0</v>
      </c>
      <c r="G379" s="84" t="b">
        <v>0</v>
      </c>
    </row>
    <row r="380" spans="1:7" ht="15">
      <c r="A380" s="84" t="s">
        <v>2440</v>
      </c>
      <c r="B380" s="84">
        <v>2</v>
      </c>
      <c r="C380" s="123">
        <v>0.008659212742622735</v>
      </c>
      <c r="D380" s="84" t="s">
        <v>1677</v>
      </c>
      <c r="E380" s="84" t="b">
        <v>0</v>
      </c>
      <c r="F380" s="84" t="b">
        <v>0</v>
      </c>
      <c r="G380" s="84" t="b">
        <v>0</v>
      </c>
    </row>
    <row r="381" spans="1:7" ht="15">
      <c r="A381" s="84" t="s">
        <v>2441</v>
      </c>
      <c r="B381" s="84">
        <v>2</v>
      </c>
      <c r="C381" s="123">
        <v>0.008659212742622735</v>
      </c>
      <c r="D381" s="84" t="s">
        <v>1677</v>
      </c>
      <c r="E381" s="84" t="b">
        <v>0</v>
      </c>
      <c r="F381" s="84" t="b">
        <v>0</v>
      </c>
      <c r="G381" s="84" t="b">
        <v>0</v>
      </c>
    </row>
    <row r="382" spans="1:7" ht="15">
      <c r="A382" s="84" t="s">
        <v>2442</v>
      </c>
      <c r="B382" s="84">
        <v>2</v>
      </c>
      <c r="C382" s="123">
        <v>0.008659212742622735</v>
      </c>
      <c r="D382" s="84" t="s">
        <v>1677</v>
      </c>
      <c r="E382" s="84" t="b">
        <v>0</v>
      </c>
      <c r="F382" s="84" t="b">
        <v>0</v>
      </c>
      <c r="G382" s="84" t="b">
        <v>0</v>
      </c>
    </row>
    <row r="383" spans="1:7" ht="15">
      <c r="A383" s="84" t="s">
        <v>2443</v>
      </c>
      <c r="B383" s="84">
        <v>2</v>
      </c>
      <c r="C383" s="123">
        <v>0.008659212742622735</v>
      </c>
      <c r="D383" s="84" t="s">
        <v>1677</v>
      </c>
      <c r="E383" s="84" t="b">
        <v>0</v>
      </c>
      <c r="F383" s="84" t="b">
        <v>0</v>
      </c>
      <c r="G383" s="84" t="b">
        <v>0</v>
      </c>
    </row>
    <row r="384" spans="1:7" ht="15">
      <c r="A384" s="84" t="s">
        <v>2444</v>
      </c>
      <c r="B384" s="84">
        <v>2</v>
      </c>
      <c r="C384" s="123">
        <v>0.012180031405359358</v>
      </c>
      <c r="D384" s="84" t="s">
        <v>1677</v>
      </c>
      <c r="E384" s="84" t="b">
        <v>1</v>
      </c>
      <c r="F384" s="84" t="b">
        <v>0</v>
      </c>
      <c r="G384" s="84" t="b">
        <v>0</v>
      </c>
    </row>
    <row r="385" spans="1:7" ht="15">
      <c r="A385" s="84" t="s">
        <v>2372</v>
      </c>
      <c r="B385" s="84">
        <v>2</v>
      </c>
      <c r="C385" s="123">
        <v>0.012180031405359358</v>
      </c>
      <c r="D385" s="84" t="s">
        <v>1677</v>
      </c>
      <c r="E385" s="84" t="b">
        <v>0</v>
      </c>
      <c r="F385" s="84" t="b">
        <v>0</v>
      </c>
      <c r="G385" s="84" t="b">
        <v>0</v>
      </c>
    </row>
    <row r="386" spans="1:7" ht="15">
      <c r="A386" s="84" t="s">
        <v>2310</v>
      </c>
      <c r="B386" s="84">
        <v>2</v>
      </c>
      <c r="C386" s="123">
        <v>0.012180031405359358</v>
      </c>
      <c r="D386" s="84" t="s">
        <v>1677</v>
      </c>
      <c r="E386" s="84" t="b">
        <v>0</v>
      </c>
      <c r="F386" s="84" t="b">
        <v>0</v>
      </c>
      <c r="G386" s="84" t="b">
        <v>0</v>
      </c>
    </row>
    <row r="387" spans="1:7" ht="15">
      <c r="A387" s="84" t="s">
        <v>1806</v>
      </c>
      <c r="B387" s="84">
        <v>17</v>
      </c>
      <c r="C387" s="123">
        <v>0.011132396489748423</v>
      </c>
      <c r="D387" s="84" t="s">
        <v>1678</v>
      </c>
      <c r="E387" s="84" t="b">
        <v>0</v>
      </c>
      <c r="F387" s="84" t="b">
        <v>0</v>
      </c>
      <c r="G387" s="84" t="b">
        <v>0</v>
      </c>
    </row>
    <row r="388" spans="1:7" ht="15">
      <c r="A388" s="84" t="s">
        <v>1832</v>
      </c>
      <c r="B388" s="84">
        <v>8</v>
      </c>
      <c r="C388" s="123">
        <v>0.012360704013451951</v>
      </c>
      <c r="D388" s="84" t="s">
        <v>1678</v>
      </c>
      <c r="E388" s="84" t="b">
        <v>1</v>
      </c>
      <c r="F388" s="84" t="b">
        <v>0</v>
      </c>
      <c r="G388" s="84" t="b">
        <v>0</v>
      </c>
    </row>
    <row r="389" spans="1:7" ht="15">
      <c r="A389" s="84" t="s">
        <v>1833</v>
      </c>
      <c r="B389" s="84">
        <v>7</v>
      </c>
      <c r="C389" s="123">
        <v>0.010815616011770458</v>
      </c>
      <c r="D389" s="84" t="s">
        <v>1678</v>
      </c>
      <c r="E389" s="84" t="b">
        <v>0</v>
      </c>
      <c r="F389" s="84" t="b">
        <v>0</v>
      </c>
      <c r="G389" s="84" t="b">
        <v>0</v>
      </c>
    </row>
    <row r="390" spans="1:7" ht="15">
      <c r="A390" s="84" t="s">
        <v>1808</v>
      </c>
      <c r="B390" s="84">
        <v>7</v>
      </c>
      <c r="C390" s="123">
        <v>0.010815616011770458</v>
      </c>
      <c r="D390" s="84" t="s">
        <v>1678</v>
      </c>
      <c r="E390" s="84" t="b">
        <v>0</v>
      </c>
      <c r="F390" s="84" t="b">
        <v>0</v>
      </c>
      <c r="G390" s="84" t="b">
        <v>0</v>
      </c>
    </row>
    <row r="391" spans="1:7" ht="15">
      <c r="A391" s="84" t="s">
        <v>1834</v>
      </c>
      <c r="B391" s="84">
        <v>7</v>
      </c>
      <c r="C391" s="123">
        <v>0.010815616011770458</v>
      </c>
      <c r="D391" s="84" t="s">
        <v>1678</v>
      </c>
      <c r="E391" s="84" t="b">
        <v>0</v>
      </c>
      <c r="F391" s="84" t="b">
        <v>0</v>
      </c>
      <c r="G391" s="84" t="b">
        <v>0</v>
      </c>
    </row>
    <row r="392" spans="1:7" ht="15">
      <c r="A392" s="84" t="s">
        <v>451</v>
      </c>
      <c r="B392" s="84">
        <v>7</v>
      </c>
      <c r="C392" s="123">
        <v>0.010815616011770458</v>
      </c>
      <c r="D392" s="84" t="s">
        <v>1678</v>
      </c>
      <c r="E392" s="84" t="b">
        <v>0</v>
      </c>
      <c r="F392" s="84" t="b">
        <v>0</v>
      </c>
      <c r="G392" s="84" t="b">
        <v>0</v>
      </c>
    </row>
    <row r="393" spans="1:7" ht="15">
      <c r="A393" s="84" t="s">
        <v>1771</v>
      </c>
      <c r="B393" s="84">
        <v>5</v>
      </c>
      <c r="C393" s="123">
        <v>0.01470929198215156</v>
      </c>
      <c r="D393" s="84" t="s">
        <v>1678</v>
      </c>
      <c r="E393" s="84" t="b">
        <v>0</v>
      </c>
      <c r="F393" s="84" t="b">
        <v>0</v>
      </c>
      <c r="G393" s="84" t="b">
        <v>0</v>
      </c>
    </row>
    <row r="394" spans="1:7" ht="15">
      <c r="A394" s="84" t="s">
        <v>1807</v>
      </c>
      <c r="B394" s="84">
        <v>5</v>
      </c>
      <c r="C394" s="123">
        <v>0.018299485562849837</v>
      </c>
      <c r="D394" s="84" t="s">
        <v>1678</v>
      </c>
      <c r="E394" s="84" t="b">
        <v>0</v>
      </c>
      <c r="F394" s="84" t="b">
        <v>0</v>
      </c>
      <c r="G394" s="84" t="b">
        <v>0</v>
      </c>
    </row>
    <row r="395" spans="1:7" ht="15">
      <c r="A395" s="84" t="s">
        <v>1835</v>
      </c>
      <c r="B395" s="84">
        <v>4</v>
      </c>
      <c r="C395" s="123">
        <v>0.011767433585721248</v>
      </c>
      <c r="D395" s="84" t="s">
        <v>1678</v>
      </c>
      <c r="E395" s="84" t="b">
        <v>0</v>
      </c>
      <c r="F395" s="84" t="b">
        <v>0</v>
      </c>
      <c r="G395" s="84" t="b">
        <v>0</v>
      </c>
    </row>
    <row r="396" spans="1:7" ht="15">
      <c r="A396" s="84" t="s">
        <v>1836</v>
      </c>
      <c r="B396" s="84">
        <v>4</v>
      </c>
      <c r="C396" s="123">
        <v>0.011767433585721248</v>
      </c>
      <c r="D396" s="84" t="s">
        <v>1678</v>
      </c>
      <c r="E396" s="84" t="b">
        <v>0</v>
      </c>
      <c r="F396" s="84" t="b">
        <v>0</v>
      </c>
      <c r="G396" s="84" t="b">
        <v>0</v>
      </c>
    </row>
    <row r="397" spans="1:7" ht="15">
      <c r="A397" s="84" t="s">
        <v>2309</v>
      </c>
      <c r="B397" s="84">
        <v>4</v>
      </c>
      <c r="C397" s="123">
        <v>0.011767433585721248</v>
      </c>
      <c r="D397" s="84" t="s">
        <v>1678</v>
      </c>
      <c r="E397" s="84" t="b">
        <v>0</v>
      </c>
      <c r="F397" s="84" t="b">
        <v>0</v>
      </c>
      <c r="G397" s="84" t="b">
        <v>0</v>
      </c>
    </row>
    <row r="398" spans="1:7" ht="15">
      <c r="A398" s="84" t="s">
        <v>1881</v>
      </c>
      <c r="B398" s="84">
        <v>4</v>
      </c>
      <c r="C398" s="123">
        <v>0.011767433585721248</v>
      </c>
      <c r="D398" s="84" t="s">
        <v>1678</v>
      </c>
      <c r="E398" s="84" t="b">
        <v>1</v>
      </c>
      <c r="F398" s="84" t="b">
        <v>0</v>
      </c>
      <c r="G398" s="84" t="b">
        <v>0</v>
      </c>
    </row>
    <row r="399" spans="1:7" ht="15">
      <c r="A399" s="84" t="s">
        <v>1821</v>
      </c>
      <c r="B399" s="84">
        <v>4</v>
      </c>
      <c r="C399" s="123">
        <v>0.011767433585721248</v>
      </c>
      <c r="D399" s="84" t="s">
        <v>1678</v>
      </c>
      <c r="E399" s="84" t="b">
        <v>0</v>
      </c>
      <c r="F399" s="84" t="b">
        <v>0</v>
      </c>
      <c r="G399" s="84" t="b">
        <v>0</v>
      </c>
    </row>
    <row r="400" spans="1:7" ht="15">
      <c r="A400" s="84" t="s">
        <v>1849</v>
      </c>
      <c r="B400" s="84">
        <v>4</v>
      </c>
      <c r="C400" s="123">
        <v>0.01463958845027987</v>
      </c>
      <c r="D400" s="84" t="s">
        <v>1678</v>
      </c>
      <c r="E400" s="84" t="b">
        <v>0</v>
      </c>
      <c r="F400" s="84" t="b">
        <v>0</v>
      </c>
      <c r="G400" s="84" t="b">
        <v>0</v>
      </c>
    </row>
    <row r="401" spans="1:7" ht="15">
      <c r="A401" s="84" t="s">
        <v>320</v>
      </c>
      <c r="B401" s="84">
        <v>3</v>
      </c>
      <c r="C401" s="123">
        <v>0.010979691337709901</v>
      </c>
      <c r="D401" s="84" t="s">
        <v>1678</v>
      </c>
      <c r="E401" s="84" t="b">
        <v>0</v>
      </c>
      <c r="F401" s="84" t="b">
        <v>0</v>
      </c>
      <c r="G401" s="84" t="b">
        <v>0</v>
      </c>
    </row>
    <row r="402" spans="1:7" ht="15">
      <c r="A402" s="84" t="s">
        <v>1815</v>
      </c>
      <c r="B402" s="84">
        <v>3</v>
      </c>
      <c r="C402" s="123">
        <v>0.010979691337709901</v>
      </c>
      <c r="D402" s="84" t="s">
        <v>1678</v>
      </c>
      <c r="E402" s="84" t="b">
        <v>0</v>
      </c>
      <c r="F402" s="84" t="b">
        <v>0</v>
      </c>
      <c r="G402" s="84" t="b">
        <v>0</v>
      </c>
    </row>
    <row r="403" spans="1:7" ht="15">
      <c r="A403" s="84" t="s">
        <v>1774</v>
      </c>
      <c r="B403" s="84">
        <v>3</v>
      </c>
      <c r="C403" s="123">
        <v>0.010979691337709901</v>
      </c>
      <c r="D403" s="84" t="s">
        <v>1678</v>
      </c>
      <c r="E403" s="84" t="b">
        <v>0</v>
      </c>
      <c r="F403" s="84" t="b">
        <v>1</v>
      </c>
      <c r="G403" s="84" t="b">
        <v>0</v>
      </c>
    </row>
    <row r="404" spans="1:7" ht="15">
      <c r="A404" s="84" t="s">
        <v>1859</v>
      </c>
      <c r="B404" s="84">
        <v>3</v>
      </c>
      <c r="C404" s="123">
        <v>0.010979691337709901</v>
      </c>
      <c r="D404" s="84" t="s">
        <v>1678</v>
      </c>
      <c r="E404" s="84" t="b">
        <v>0</v>
      </c>
      <c r="F404" s="84" t="b">
        <v>0</v>
      </c>
      <c r="G404" s="84" t="b">
        <v>0</v>
      </c>
    </row>
    <row r="405" spans="1:7" ht="15">
      <c r="A405" s="84" t="s">
        <v>2314</v>
      </c>
      <c r="B405" s="84">
        <v>3</v>
      </c>
      <c r="C405" s="123">
        <v>0.010979691337709901</v>
      </c>
      <c r="D405" s="84" t="s">
        <v>1678</v>
      </c>
      <c r="E405" s="84" t="b">
        <v>0</v>
      </c>
      <c r="F405" s="84" t="b">
        <v>0</v>
      </c>
      <c r="G405" s="84" t="b">
        <v>0</v>
      </c>
    </row>
    <row r="406" spans="1:7" ht="15">
      <c r="A406" s="84" t="s">
        <v>2292</v>
      </c>
      <c r="B406" s="84">
        <v>3</v>
      </c>
      <c r="C406" s="123">
        <v>0.010979691337709901</v>
      </c>
      <c r="D406" s="84" t="s">
        <v>1678</v>
      </c>
      <c r="E406" s="84" t="b">
        <v>0</v>
      </c>
      <c r="F406" s="84" t="b">
        <v>0</v>
      </c>
      <c r="G406" s="84" t="b">
        <v>0</v>
      </c>
    </row>
    <row r="407" spans="1:7" ht="15">
      <c r="A407" s="84" t="s">
        <v>2296</v>
      </c>
      <c r="B407" s="84">
        <v>3</v>
      </c>
      <c r="C407" s="123">
        <v>0.010979691337709901</v>
      </c>
      <c r="D407" s="84" t="s">
        <v>1678</v>
      </c>
      <c r="E407" s="84" t="b">
        <v>0</v>
      </c>
      <c r="F407" s="84" t="b">
        <v>0</v>
      </c>
      <c r="G407" s="84" t="b">
        <v>0</v>
      </c>
    </row>
    <row r="408" spans="1:7" ht="15">
      <c r="A408" s="84" t="s">
        <v>2300</v>
      </c>
      <c r="B408" s="84">
        <v>3</v>
      </c>
      <c r="C408" s="123">
        <v>0.010979691337709901</v>
      </c>
      <c r="D408" s="84" t="s">
        <v>1678</v>
      </c>
      <c r="E408" s="84" t="b">
        <v>0</v>
      </c>
      <c r="F408" s="84" t="b">
        <v>0</v>
      </c>
      <c r="G408" s="84" t="b">
        <v>0</v>
      </c>
    </row>
    <row r="409" spans="1:7" ht="15">
      <c r="A409" s="84" t="s">
        <v>2315</v>
      </c>
      <c r="B409" s="84">
        <v>3</v>
      </c>
      <c r="C409" s="123">
        <v>0.010979691337709901</v>
      </c>
      <c r="D409" s="84" t="s">
        <v>1678</v>
      </c>
      <c r="E409" s="84" t="b">
        <v>0</v>
      </c>
      <c r="F409" s="84" t="b">
        <v>0</v>
      </c>
      <c r="G409" s="84" t="b">
        <v>0</v>
      </c>
    </row>
    <row r="410" spans="1:7" ht="15">
      <c r="A410" s="84" t="s">
        <v>2316</v>
      </c>
      <c r="B410" s="84">
        <v>3</v>
      </c>
      <c r="C410" s="123">
        <v>0.010979691337709901</v>
      </c>
      <c r="D410" s="84" t="s">
        <v>1678</v>
      </c>
      <c r="E410" s="84" t="b">
        <v>0</v>
      </c>
      <c r="F410" s="84" t="b">
        <v>0</v>
      </c>
      <c r="G410" s="84" t="b">
        <v>0</v>
      </c>
    </row>
    <row r="411" spans="1:7" ht="15">
      <c r="A411" s="84" t="s">
        <v>2317</v>
      </c>
      <c r="B411" s="84">
        <v>3</v>
      </c>
      <c r="C411" s="123">
        <v>0.010979691337709901</v>
      </c>
      <c r="D411" s="84" t="s">
        <v>1678</v>
      </c>
      <c r="E411" s="84" t="b">
        <v>0</v>
      </c>
      <c r="F411" s="84" t="b">
        <v>0</v>
      </c>
      <c r="G411" s="84" t="b">
        <v>0</v>
      </c>
    </row>
    <row r="412" spans="1:7" ht="15">
      <c r="A412" s="84" t="s">
        <v>2344</v>
      </c>
      <c r="B412" s="84">
        <v>3</v>
      </c>
      <c r="C412" s="123">
        <v>0.010979691337709901</v>
      </c>
      <c r="D412" s="84" t="s">
        <v>1678</v>
      </c>
      <c r="E412" s="84" t="b">
        <v>0</v>
      </c>
      <c r="F412" s="84" t="b">
        <v>0</v>
      </c>
      <c r="G412" s="84" t="b">
        <v>0</v>
      </c>
    </row>
    <row r="413" spans="1:7" ht="15">
      <c r="A413" s="84" t="s">
        <v>2415</v>
      </c>
      <c r="B413" s="84">
        <v>2</v>
      </c>
      <c r="C413" s="123">
        <v>0.009343831685550063</v>
      </c>
      <c r="D413" s="84" t="s">
        <v>1678</v>
      </c>
      <c r="E413" s="84" t="b">
        <v>0</v>
      </c>
      <c r="F413" s="84" t="b">
        <v>0</v>
      </c>
      <c r="G413" s="84" t="b">
        <v>0</v>
      </c>
    </row>
    <row r="414" spans="1:7" ht="15">
      <c r="A414" s="84" t="s">
        <v>299</v>
      </c>
      <c r="B414" s="84">
        <v>2</v>
      </c>
      <c r="C414" s="123">
        <v>0.009343831685550063</v>
      </c>
      <c r="D414" s="84" t="s">
        <v>1678</v>
      </c>
      <c r="E414" s="84" t="b">
        <v>0</v>
      </c>
      <c r="F414" s="84" t="b">
        <v>0</v>
      </c>
      <c r="G414" s="84" t="b">
        <v>0</v>
      </c>
    </row>
    <row r="415" spans="1:7" ht="15">
      <c r="A415" s="84" t="s">
        <v>1848</v>
      </c>
      <c r="B415" s="84">
        <v>2</v>
      </c>
      <c r="C415" s="123">
        <v>0.012803946578239501</v>
      </c>
      <c r="D415" s="84" t="s">
        <v>1678</v>
      </c>
      <c r="E415" s="84" t="b">
        <v>0</v>
      </c>
      <c r="F415" s="84" t="b">
        <v>0</v>
      </c>
      <c r="G415" s="84" t="b">
        <v>0</v>
      </c>
    </row>
    <row r="416" spans="1:7" ht="15">
      <c r="A416" s="84" t="s">
        <v>1850</v>
      </c>
      <c r="B416" s="84">
        <v>2</v>
      </c>
      <c r="C416" s="123">
        <v>0.012803946578239501</v>
      </c>
      <c r="D416" s="84" t="s">
        <v>1678</v>
      </c>
      <c r="E416" s="84" t="b">
        <v>0</v>
      </c>
      <c r="F416" s="84" t="b">
        <v>0</v>
      </c>
      <c r="G416" s="84" t="b">
        <v>0</v>
      </c>
    </row>
    <row r="417" spans="1:7" ht="15">
      <c r="A417" s="84" t="s">
        <v>276</v>
      </c>
      <c r="B417" s="84">
        <v>2</v>
      </c>
      <c r="C417" s="123">
        <v>0.009343831685550063</v>
      </c>
      <c r="D417" s="84" t="s">
        <v>1678</v>
      </c>
      <c r="E417" s="84" t="b">
        <v>0</v>
      </c>
      <c r="F417" s="84" t="b">
        <v>0</v>
      </c>
      <c r="G417" s="84" t="b">
        <v>0</v>
      </c>
    </row>
    <row r="418" spans="1:7" ht="15">
      <c r="A418" s="84" t="s">
        <v>2343</v>
      </c>
      <c r="B418" s="84">
        <v>2</v>
      </c>
      <c r="C418" s="123">
        <v>0.009343831685550063</v>
      </c>
      <c r="D418" s="84" t="s">
        <v>1678</v>
      </c>
      <c r="E418" s="84" t="b">
        <v>0</v>
      </c>
      <c r="F418" s="84" t="b">
        <v>0</v>
      </c>
      <c r="G418" s="84" t="b">
        <v>0</v>
      </c>
    </row>
    <row r="419" spans="1:7" ht="15">
      <c r="A419" s="84" t="s">
        <v>2416</v>
      </c>
      <c r="B419" s="84">
        <v>2</v>
      </c>
      <c r="C419" s="123">
        <v>0.009343831685550063</v>
      </c>
      <c r="D419" s="84" t="s">
        <v>1678</v>
      </c>
      <c r="E419" s="84" t="b">
        <v>0</v>
      </c>
      <c r="F419" s="84" t="b">
        <v>0</v>
      </c>
      <c r="G419" s="84" t="b">
        <v>0</v>
      </c>
    </row>
    <row r="420" spans="1:7" ht="15">
      <c r="A420" s="84" t="s">
        <v>2417</v>
      </c>
      <c r="B420" s="84">
        <v>2</v>
      </c>
      <c r="C420" s="123">
        <v>0.009343831685550063</v>
      </c>
      <c r="D420" s="84" t="s">
        <v>1678</v>
      </c>
      <c r="E420" s="84" t="b">
        <v>0</v>
      </c>
      <c r="F420" s="84" t="b">
        <v>0</v>
      </c>
      <c r="G420" s="84" t="b">
        <v>0</v>
      </c>
    </row>
    <row r="421" spans="1:7" ht="15">
      <c r="A421" s="84" t="s">
        <v>1855</v>
      </c>
      <c r="B421" s="84">
        <v>2</v>
      </c>
      <c r="C421" s="123">
        <v>0.009343831685550063</v>
      </c>
      <c r="D421" s="84" t="s">
        <v>1678</v>
      </c>
      <c r="E421" s="84" t="b">
        <v>0</v>
      </c>
      <c r="F421" s="84" t="b">
        <v>0</v>
      </c>
      <c r="G421" s="84" t="b">
        <v>0</v>
      </c>
    </row>
    <row r="422" spans="1:7" ht="15">
      <c r="A422" s="84" t="s">
        <v>1876</v>
      </c>
      <c r="B422" s="84">
        <v>2</v>
      </c>
      <c r="C422" s="123">
        <v>0.009343831685550063</v>
      </c>
      <c r="D422" s="84" t="s">
        <v>1678</v>
      </c>
      <c r="E422" s="84" t="b">
        <v>1</v>
      </c>
      <c r="F422" s="84" t="b">
        <v>0</v>
      </c>
      <c r="G422" s="84" t="b">
        <v>0</v>
      </c>
    </row>
    <row r="423" spans="1:7" ht="15">
      <c r="A423" s="84" t="s">
        <v>2294</v>
      </c>
      <c r="B423" s="84">
        <v>2</v>
      </c>
      <c r="C423" s="123">
        <v>0.009343831685550063</v>
      </c>
      <c r="D423" s="84" t="s">
        <v>1678</v>
      </c>
      <c r="E423" s="84" t="b">
        <v>0</v>
      </c>
      <c r="F423" s="84" t="b">
        <v>0</v>
      </c>
      <c r="G423" s="84" t="b">
        <v>0</v>
      </c>
    </row>
    <row r="424" spans="1:7" ht="15">
      <c r="A424" s="84" t="s">
        <v>2418</v>
      </c>
      <c r="B424" s="84">
        <v>2</v>
      </c>
      <c r="C424" s="123">
        <v>0.009343831685550063</v>
      </c>
      <c r="D424" s="84" t="s">
        <v>1678</v>
      </c>
      <c r="E424" s="84" t="b">
        <v>0</v>
      </c>
      <c r="F424" s="84" t="b">
        <v>0</v>
      </c>
      <c r="G424" s="84" t="b">
        <v>0</v>
      </c>
    </row>
    <row r="425" spans="1:7" ht="15">
      <c r="A425" s="84" t="s">
        <v>2419</v>
      </c>
      <c r="B425" s="84">
        <v>2</v>
      </c>
      <c r="C425" s="123">
        <v>0.009343831685550063</v>
      </c>
      <c r="D425" s="84" t="s">
        <v>1678</v>
      </c>
      <c r="E425" s="84" t="b">
        <v>0</v>
      </c>
      <c r="F425" s="84" t="b">
        <v>0</v>
      </c>
      <c r="G425" s="84" t="b">
        <v>0</v>
      </c>
    </row>
    <row r="426" spans="1:7" ht="15">
      <c r="A426" s="84" t="s">
        <v>451</v>
      </c>
      <c r="B426" s="84">
        <v>10</v>
      </c>
      <c r="C426" s="123">
        <v>0.0037629713780204617</v>
      </c>
      <c r="D426" s="84" t="s">
        <v>1679</v>
      </c>
      <c r="E426" s="84" t="b">
        <v>0</v>
      </c>
      <c r="F426" s="84" t="b">
        <v>0</v>
      </c>
      <c r="G426" s="84" t="b">
        <v>0</v>
      </c>
    </row>
    <row r="427" spans="1:7" ht="15">
      <c r="A427" s="84" t="s">
        <v>1838</v>
      </c>
      <c r="B427" s="84">
        <v>6</v>
      </c>
      <c r="C427" s="123">
        <v>0.03077844166028523</v>
      </c>
      <c r="D427" s="84" t="s">
        <v>1679</v>
      </c>
      <c r="E427" s="84" t="b">
        <v>0</v>
      </c>
      <c r="F427" s="84" t="b">
        <v>0</v>
      </c>
      <c r="G427" s="84" t="b">
        <v>0</v>
      </c>
    </row>
    <row r="428" spans="1:7" ht="15">
      <c r="A428" s="84" t="s">
        <v>1839</v>
      </c>
      <c r="B428" s="84">
        <v>5</v>
      </c>
      <c r="C428" s="123">
        <v>0.015564667310100287</v>
      </c>
      <c r="D428" s="84" t="s">
        <v>1679</v>
      </c>
      <c r="E428" s="84" t="b">
        <v>0</v>
      </c>
      <c r="F428" s="84" t="b">
        <v>0</v>
      </c>
      <c r="G428" s="84" t="b">
        <v>0</v>
      </c>
    </row>
    <row r="429" spans="1:7" ht="15">
      <c r="A429" s="84" t="s">
        <v>1840</v>
      </c>
      <c r="B429" s="84">
        <v>5</v>
      </c>
      <c r="C429" s="123">
        <v>0.015564667310100287</v>
      </c>
      <c r="D429" s="84" t="s">
        <v>1679</v>
      </c>
      <c r="E429" s="84" t="b">
        <v>0</v>
      </c>
      <c r="F429" s="84" t="b">
        <v>0</v>
      </c>
      <c r="G429" s="84" t="b">
        <v>0</v>
      </c>
    </row>
    <row r="430" spans="1:7" ht="15">
      <c r="A430" s="84" t="s">
        <v>1841</v>
      </c>
      <c r="B430" s="84">
        <v>5</v>
      </c>
      <c r="C430" s="123">
        <v>0.015564667310100287</v>
      </c>
      <c r="D430" s="84" t="s">
        <v>1679</v>
      </c>
      <c r="E430" s="84" t="b">
        <v>0</v>
      </c>
      <c r="F430" s="84" t="b">
        <v>0</v>
      </c>
      <c r="G430" s="84" t="b">
        <v>0</v>
      </c>
    </row>
    <row r="431" spans="1:7" ht="15">
      <c r="A431" s="84" t="s">
        <v>1842</v>
      </c>
      <c r="B431" s="84">
        <v>5</v>
      </c>
      <c r="C431" s="123">
        <v>0.015564667310100287</v>
      </c>
      <c r="D431" s="84" t="s">
        <v>1679</v>
      </c>
      <c r="E431" s="84" t="b">
        <v>0</v>
      </c>
      <c r="F431" s="84" t="b">
        <v>0</v>
      </c>
      <c r="G431" s="84" t="b">
        <v>0</v>
      </c>
    </row>
    <row r="432" spans="1:7" ht="15">
      <c r="A432" s="84" t="s">
        <v>1843</v>
      </c>
      <c r="B432" s="84">
        <v>5</v>
      </c>
      <c r="C432" s="123">
        <v>0.015564667310100287</v>
      </c>
      <c r="D432" s="84" t="s">
        <v>1679</v>
      </c>
      <c r="E432" s="84" t="b">
        <v>0</v>
      </c>
      <c r="F432" s="84" t="b">
        <v>0</v>
      </c>
      <c r="G432" s="84" t="b">
        <v>0</v>
      </c>
    </row>
    <row r="433" spans="1:7" ht="15">
      <c r="A433" s="84" t="s">
        <v>1806</v>
      </c>
      <c r="B433" s="84">
        <v>5</v>
      </c>
      <c r="C433" s="123">
        <v>0.019969667901375575</v>
      </c>
      <c r="D433" s="84" t="s">
        <v>1679</v>
      </c>
      <c r="E433" s="84" t="b">
        <v>0</v>
      </c>
      <c r="F433" s="84" t="b">
        <v>0</v>
      </c>
      <c r="G433" s="84" t="b">
        <v>0</v>
      </c>
    </row>
    <row r="434" spans="1:7" ht="15">
      <c r="A434" s="84" t="s">
        <v>322</v>
      </c>
      <c r="B434" s="84">
        <v>4</v>
      </c>
      <c r="C434" s="123">
        <v>0.015975734321100457</v>
      </c>
      <c r="D434" s="84" t="s">
        <v>1679</v>
      </c>
      <c r="E434" s="84" t="b">
        <v>0</v>
      </c>
      <c r="F434" s="84" t="b">
        <v>0</v>
      </c>
      <c r="G434" s="84" t="b">
        <v>0</v>
      </c>
    </row>
    <row r="435" spans="1:7" ht="15">
      <c r="A435" s="84" t="s">
        <v>1844</v>
      </c>
      <c r="B435" s="84">
        <v>4</v>
      </c>
      <c r="C435" s="123">
        <v>0.020518961106856817</v>
      </c>
      <c r="D435" s="84" t="s">
        <v>1679</v>
      </c>
      <c r="E435" s="84" t="b">
        <v>0</v>
      </c>
      <c r="F435" s="84" t="b">
        <v>0</v>
      </c>
      <c r="G435" s="84" t="b">
        <v>0</v>
      </c>
    </row>
    <row r="436" spans="1:7" ht="15">
      <c r="A436" s="84" t="s">
        <v>2313</v>
      </c>
      <c r="B436" s="84">
        <v>4</v>
      </c>
      <c r="C436" s="123">
        <v>0.020518961106856817</v>
      </c>
      <c r="D436" s="84" t="s">
        <v>1679</v>
      </c>
      <c r="E436" s="84" t="b">
        <v>0</v>
      </c>
      <c r="F436" s="84" t="b">
        <v>0</v>
      </c>
      <c r="G436" s="84" t="b">
        <v>0</v>
      </c>
    </row>
    <row r="437" spans="1:7" ht="15">
      <c r="A437" s="84" t="s">
        <v>2293</v>
      </c>
      <c r="B437" s="84">
        <v>4</v>
      </c>
      <c r="C437" s="123">
        <v>0.020518961106856817</v>
      </c>
      <c r="D437" s="84" t="s">
        <v>1679</v>
      </c>
      <c r="E437" s="84" t="b">
        <v>0</v>
      </c>
      <c r="F437" s="84" t="b">
        <v>0</v>
      </c>
      <c r="G437" s="84" t="b">
        <v>0</v>
      </c>
    </row>
    <row r="438" spans="1:7" ht="15">
      <c r="A438" s="84" t="s">
        <v>466</v>
      </c>
      <c r="B438" s="84">
        <v>3</v>
      </c>
      <c r="C438" s="123">
        <v>0.015389220830142615</v>
      </c>
      <c r="D438" s="84" t="s">
        <v>1679</v>
      </c>
      <c r="E438" s="84" t="b">
        <v>0</v>
      </c>
      <c r="F438" s="84" t="b">
        <v>0</v>
      </c>
      <c r="G438" s="84" t="b">
        <v>0</v>
      </c>
    </row>
    <row r="439" spans="1:7" ht="15">
      <c r="A439" s="84" t="s">
        <v>2332</v>
      </c>
      <c r="B439" s="84">
        <v>3</v>
      </c>
      <c r="C439" s="123">
        <v>0.015389220830142615</v>
      </c>
      <c r="D439" s="84" t="s">
        <v>1679</v>
      </c>
      <c r="E439" s="84" t="b">
        <v>0</v>
      </c>
      <c r="F439" s="84" t="b">
        <v>0</v>
      </c>
      <c r="G439" s="84" t="b">
        <v>0</v>
      </c>
    </row>
    <row r="440" spans="1:7" ht="15">
      <c r="A440" s="84" t="s">
        <v>2333</v>
      </c>
      <c r="B440" s="84">
        <v>3</v>
      </c>
      <c r="C440" s="123">
        <v>0.015389220830142615</v>
      </c>
      <c r="D440" s="84" t="s">
        <v>1679</v>
      </c>
      <c r="E440" s="84" t="b">
        <v>1</v>
      </c>
      <c r="F440" s="84" t="b">
        <v>0</v>
      </c>
      <c r="G440" s="84" t="b">
        <v>0</v>
      </c>
    </row>
    <row r="441" spans="1:7" ht="15">
      <c r="A441" s="84" t="s">
        <v>2334</v>
      </c>
      <c r="B441" s="84">
        <v>3</v>
      </c>
      <c r="C441" s="123">
        <v>0.015389220830142615</v>
      </c>
      <c r="D441" s="84" t="s">
        <v>1679</v>
      </c>
      <c r="E441" s="84" t="b">
        <v>0</v>
      </c>
      <c r="F441" s="84" t="b">
        <v>0</v>
      </c>
      <c r="G441" s="84" t="b">
        <v>0</v>
      </c>
    </row>
    <row r="442" spans="1:7" ht="15">
      <c r="A442" s="84" t="s">
        <v>2335</v>
      </c>
      <c r="B442" s="84">
        <v>3</v>
      </c>
      <c r="C442" s="123">
        <v>0.015389220830142615</v>
      </c>
      <c r="D442" s="84" t="s">
        <v>1679</v>
      </c>
      <c r="E442" s="84" t="b">
        <v>0</v>
      </c>
      <c r="F442" s="84" t="b">
        <v>0</v>
      </c>
      <c r="G442" s="84" t="b">
        <v>0</v>
      </c>
    </row>
    <row r="443" spans="1:7" ht="15">
      <c r="A443" s="84" t="s">
        <v>300</v>
      </c>
      <c r="B443" s="84">
        <v>2</v>
      </c>
      <c r="C443" s="123">
        <v>0.013461139808986252</v>
      </c>
      <c r="D443" s="84" t="s">
        <v>1679</v>
      </c>
      <c r="E443" s="84" t="b">
        <v>0</v>
      </c>
      <c r="F443" s="84" t="b">
        <v>0</v>
      </c>
      <c r="G443" s="84" t="b">
        <v>0</v>
      </c>
    </row>
    <row r="444" spans="1:7" ht="15">
      <c r="A444" s="84" t="s">
        <v>1876</v>
      </c>
      <c r="B444" s="84">
        <v>2</v>
      </c>
      <c r="C444" s="123">
        <v>0.013461139808986252</v>
      </c>
      <c r="D444" s="84" t="s">
        <v>1679</v>
      </c>
      <c r="E444" s="84" t="b">
        <v>1</v>
      </c>
      <c r="F444" s="84" t="b">
        <v>0</v>
      </c>
      <c r="G444" s="84" t="b">
        <v>0</v>
      </c>
    </row>
    <row r="445" spans="1:7" ht="15">
      <c r="A445" s="84" t="s">
        <v>2396</v>
      </c>
      <c r="B445" s="84">
        <v>2</v>
      </c>
      <c r="C445" s="123">
        <v>0.013461139808986252</v>
      </c>
      <c r="D445" s="84" t="s">
        <v>1679</v>
      </c>
      <c r="E445" s="84" t="b">
        <v>0</v>
      </c>
      <c r="F445" s="84" t="b">
        <v>0</v>
      </c>
      <c r="G445" s="84" t="b">
        <v>0</v>
      </c>
    </row>
    <row r="446" spans="1:7" ht="15">
      <c r="A446" s="84" t="s">
        <v>2397</v>
      </c>
      <c r="B446" s="84">
        <v>2</v>
      </c>
      <c r="C446" s="123">
        <v>0.013461139808986252</v>
      </c>
      <c r="D446" s="84" t="s">
        <v>1679</v>
      </c>
      <c r="E446" s="84" t="b">
        <v>0</v>
      </c>
      <c r="F446" s="84" t="b">
        <v>0</v>
      </c>
      <c r="G446" s="84" t="b">
        <v>0</v>
      </c>
    </row>
    <row r="447" spans="1:7" ht="15">
      <c r="A447" s="84" t="s">
        <v>1846</v>
      </c>
      <c r="B447" s="84">
        <v>8</v>
      </c>
      <c r="C447" s="123">
        <v>0.003147847535223464</v>
      </c>
      <c r="D447" s="84" t="s">
        <v>1680</v>
      </c>
      <c r="E447" s="84" t="b">
        <v>1</v>
      </c>
      <c r="F447" s="84" t="b">
        <v>0</v>
      </c>
      <c r="G447" s="84" t="b">
        <v>0</v>
      </c>
    </row>
    <row r="448" spans="1:7" ht="15">
      <c r="A448" s="84" t="s">
        <v>1847</v>
      </c>
      <c r="B448" s="84">
        <v>8</v>
      </c>
      <c r="C448" s="123">
        <v>0.021672770345314615</v>
      </c>
      <c r="D448" s="84" t="s">
        <v>1680</v>
      </c>
      <c r="E448" s="84" t="b">
        <v>0</v>
      </c>
      <c r="F448" s="84" t="b">
        <v>0</v>
      </c>
      <c r="G448" s="84" t="b">
        <v>0</v>
      </c>
    </row>
    <row r="449" spans="1:7" ht="15">
      <c r="A449" s="84" t="s">
        <v>1848</v>
      </c>
      <c r="B449" s="84">
        <v>8</v>
      </c>
      <c r="C449" s="123">
        <v>0.021672770345314615</v>
      </c>
      <c r="D449" s="84" t="s">
        <v>1680</v>
      </c>
      <c r="E449" s="84" t="b">
        <v>0</v>
      </c>
      <c r="F449" s="84" t="b">
        <v>0</v>
      </c>
      <c r="G449" s="84" t="b">
        <v>0</v>
      </c>
    </row>
    <row r="450" spans="1:7" ht="15">
      <c r="A450" s="84" t="s">
        <v>1849</v>
      </c>
      <c r="B450" s="84">
        <v>8</v>
      </c>
      <c r="C450" s="123">
        <v>0.021672770345314615</v>
      </c>
      <c r="D450" s="84" t="s">
        <v>1680</v>
      </c>
      <c r="E450" s="84" t="b">
        <v>0</v>
      </c>
      <c r="F450" s="84" t="b">
        <v>0</v>
      </c>
      <c r="G450" s="84" t="b">
        <v>0</v>
      </c>
    </row>
    <row r="451" spans="1:7" ht="15">
      <c r="A451" s="84" t="s">
        <v>1850</v>
      </c>
      <c r="B451" s="84">
        <v>8</v>
      </c>
      <c r="C451" s="123">
        <v>0.021672770345314615</v>
      </c>
      <c r="D451" s="84" t="s">
        <v>1680</v>
      </c>
      <c r="E451" s="84" t="b">
        <v>0</v>
      </c>
      <c r="F451" s="84" t="b">
        <v>0</v>
      </c>
      <c r="G451" s="84" t="b">
        <v>0</v>
      </c>
    </row>
    <row r="452" spans="1:7" ht="15">
      <c r="A452" s="84" t="s">
        <v>451</v>
      </c>
      <c r="B452" s="84">
        <v>7</v>
      </c>
      <c r="C452" s="123">
        <v>0.009481837026075144</v>
      </c>
      <c r="D452" s="84" t="s">
        <v>1680</v>
      </c>
      <c r="E452" s="84" t="b">
        <v>0</v>
      </c>
      <c r="F452" s="84" t="b">
        <v>0</v>
      </c>
      <c r="G452" s="84" t="b">
        <v>0</v>
      </c>
    </row>
    <row r="453" spans="1:7" ht="15">
      <c r="A453" s="84" t="s">
        <v>1851</v>
      </c>
      <c r="B453" s="84">
        <v>4</v>
      </c>
      <c r="C453" s="123">
        <v>0.010836385172657307</v>
      </c>
      <c r="D453" s="84" t="s">
        <v>1680</v>
      </c>
      <c r="E453" s="84" t="b">
        <v>0</v>
      </c>
      <c r="F453" s="84" t="b">
        <v>0</v>
      </c>
      <c r="G453" s="84" t="b">
        <v>0</v>
      </c>
    </row>
    <row r="454" spans="1:7" ht="15">
      <c r="A454" s="84" t="s">
        <v>1825</v>
      </c>
      <c r="B454" s="84">
        <v>4</v>
      </c>
      <c r="C454" s="123">
        <v>0.010836385172657307</v>
      </c>
      <c r="D454" s="84" t="s">
        <v>1680</v>
      </c>
      <c r="E454" s="84" t="b">
        <v>0</v>
      </c>
      <c r="F454" s="84" t="b">
        <v>0</v>
      </c>
      <c r="G454" s="84" t="b">
        <v>0</v>
      </c>
    </row>
    <row r="455" spans="1:7" ht="15">
      <c r="A455" s="84" t="s">
        <v>1852</v>
      </c>
      <c r="B455" s="84">
        <v>4</v>
      </c>
      <c r="C455" s="123">
        <v>0.010836385172657307</v>
      </c>
      <c r="D455" s="84" t="s">
        <v>1680</v>
      </c>
      <c r="E455" s="84" t="b">
        <v>0</v>
      </c>
      <c r="F455" s="84" t="b">
        <v>0</v>
      </c>
      <c r="G455" s="84" t="b">
        <v>0</v>
      </c>
    </row>
    <row r="456" spans="1:7" ht="15">
      <c r="A456" s="84" t="s">
        <v>1853</v>
      </c>
      <c r="B456" s="84">
        <v>4</v>
      </c>
      <c r="C456" s="123">
        <v>0.010836385172657307</v>
      </c>
      <c r="D456" s="84" t="s">
        <v>1680</v>
      </c>
      <c r="E456" s="84" t="b">
        <v>0</v>
      </c>
      <c r="F456" s="84" t="b">
        <v>0</v>
      </c>
      <c r="G456" s="84" t="b">
        <v>0</v>
      </c>
    </row>
    <row r="457" spans="1:7" ht="15">
      <c r="A457" s="84" t="s">
        <v>2318</v>
      </c>
      <c r="B457" s="84">
        <v>4</v>
      </c>
      <c r="C457" s="123">
        <v>0.010836385172657307</v>
      </c>
      <c r="D457" s="84" t="s">
        <v>1680</v>
      </c>
      <c r="E457" s="84" t="b">
        <v>0</v>
      </c>
      <c r="F457" s="84" t="b">
        <v>0</v>
      </c>
      <c r="G457" s="84" t="b">
        <v>0</v>
      </c>
    </row>
    <row r="458" spans="1:7" ht="15">
      <c r="A458" s="84" t="s">
        <v>2292</v>
      </c>
      <c r="B458" s="84">
        <v>4</v>
      </c>
      <c r="C458" s="123">
        <v>0.010836385172657307</v>
      </c>
      <c r="D458" s="84" t="s">
        <v>1680</v>
      </c>
      <c r="E458" s="84" t="b">
        <v>0</v>
      </c>
      <c r="F458" s="84" t="b">
        <v>0</v>
      </c>
      <c r="G458" s="84" t="b">
        <v>0</v>
      </c>
    </row>
    <row r="459" spans="1:7" ht="15">
      <c r="A459" s="84" t="s">
        <v>2299</v>
      </c>
      <c r="B459" s="84">
        <v>4</v>
      </c>
      <c r="C459" s="123">
        <v>0.010836385172657307</v>
      </c>
      <c r="D459" s="84" t="s">
        <v>1680</v>
      </c>
      <c r="E459" s="84" t="b">
        <v>0</v>
      </c>
      <c r="F459" s="84" t="b">
        <v>0</v>
      </c>
      <c r="G459" s="84" t="b">
        <v>0</v>
      </c>
    </row>
    <row r="460" spans="1:7" ht="15">
      <c r="A460" s="84" t="s">
        <v>2319</v>
      </c>
      <c r="B460" s="84">
        <v>4</v>
      </c>
      <c r="C460" s="123">
        <v>0.010836385172657307</v>
      </c>
      <c r="D460" s="84" t="s">
        <v>1680</v>
      </c>
      <c r="E460" s="84" t="b">
        <v>0</v>
      </c>
      <c r="F460" s="84" t="b">
        <v>0</v>
      </c>
      <c r="G460" s="84" t="b">
        <v>0</v>
      </c>
    </row>
    <row r="461" spans="1:7" ht="15">
      <c r="A461" s="84" t="s">
        <v>2320</v>
      </c>
      <c r="B461" s="84">
        <v>4</v>
      </c>
      <c r="C461" s="123">
        <v>0.010836385172657307</v>
      </c>
      <c r="D461" s="84" t="s">
        <v>1680</v>
      </c>
      <c r="E461" s="84" t="b">
        <v>0</v>
      </c>
      <c r="F461" s="84" t="b">
        <v>0</v>
      </c>
      <c r="G461" s="84" t="b">
        <v>0</v>
      </c>
    </row>
    <row r="462" spans="1:7" ht="15">
      <c r="A462" s="84" t="s">
        <v>2305</v>
      </c>
      <c r="B462" s="84">
        <v>4</v>
      </c>
      <c r="C462" s="123">
        <v>0.010836385172657307</v>
      </c>
      <c r="D462" s="84" t="s">
        <v>1680</v>
      </c>
      <c r="E462" s="84" t="b">
        <v>0</v>
      </c>
      <c r="F462" s="84" t="b">
        <v>0</v>
      </c>
      <c r="G462" s="84" t="b">
        <v>0</v>
      </c>
    </row>
    <row r="463" spans="1:7" ht="15">
      <c r="A463" s="84" t="s">
        <v>2321</v>
      </c>
      <c r="B463" s="84">
        <v>4</v>
      </c>
      <c r="C463" s="123">
        <v>0.010836385172657307</v>
      </c>
      <c r="D463" s="84" t="s">
        <v>1680</v>
      </c>
      <c r="E463" s="84" t="b">
        <v>0</v>
      </c>
      <c r="F463" s="84" t="b">
        <v>0</v>
      </c>
      <c r="G463" s="84" t="b">
        <v>0</v>
      </c>
    </row>
    <row r="464" spans="1:7" ht="15">
      <c r="A464" s="84" t="s">
        <v>1815</v>
      </c>
      <c r="B464" s="84">
        <v>4</v>
      </c>
      <c r="C464" s="123">
        <v>0.010836385172657307</v>
      </c>
      <c r="D464" s="84" t="s">
        <v>1680</v>
      </c>
      <c r="E464" s="84" t="b">
        <v>0</v>
      </c>
      <c r="F464" s="84" t="b">
        <v>0</v>
      </c>
      <c r="G464" s="84" t="b">
        <v>0</v>
      </c>
    </row>
    <row r="465" spans="1:7" ht="15">
      <c r="A465" s="84" t="s">
        <v>295</v>
      </c>
      <c r="B465" s="84">
        <v>3</v>
      </c>
      <c r="C465" s="123">
        <v>0.011010490493530672</v>
      </c>
      <c r="D465" s="84" t="s">
        <v>1680</v>
      </c>
      <c r="E465" s="84" t="b">
        <v>0</v>
      </c>
      <c r="F465" s="84" t="b">
        <v>0</v>
      </c>
      <c r="G465" s="84" t="b">
        <v>0</v>
      </c>
    </row>
    <row r="466" spans="1:7" ht="15">
      <c r="A466" s="84" t="s">
        <v>2337</v>
      </c>
      <c r="B466" s="84">
        <v>3</v>
      </c>
      <c r="C466" s="123">
        <v>0.011010490493530672</v>
      </c>
      <c r="D466" s="84" t="s">
        <v>1680</v>
      </c>
      <c r="E466" s="84" t="b">
        <v>0</v>
      </c>
      <c r="F466" s="84" t="b">
        <v>0</v>
      </c>
      <c r="G466" s="84" t="b">
        <v>0</v>
      </c>
    </row>
    <row r="467" spans="1:7" ht="15">
      <c r="A467" s="84" t="s">
        <v>293</v>
      </c>
      <c r="B467" s="84">
        <v>3</v>
      </c>
      <c r="C467" s="123">
        <v>0.011010490493530672</v>
      </c>
      <c r="D467" s="84" t="s">
        <v>1680</v>
      </c>
      <c r="E467" s="84" t="b">
        <v>0</v>
      </c>
      <c r="F467" s="84" t="b">
        <v>0</v>
      </c>
      <c r="G467" s="84" t="b">
        <v>0</v>
      </c>
    </row>
    <row r="468" spans="1:7" ht="15">
      <c r="A468" s="84" t="s">
        <v>1806</v>
      </c>
      <c r="B468" s="84">
        <v>2</v>
      </c>
      <c r="C468" s="123">
        <v>0.010049423288851443</v>
      </c>
      <c r="D468" s="84" t="s">
        <v>1680</v>
      </c>
      <c r="E468" s="84" t="b">
        <v>0</v>
      </c>
      <c r="F468" s="84" t="b">
        <v>0</v>
      </c>
      <c r="G468" s="84" t="b">
        <v>0</v>
      </c>
    </row>
    <row r="469" spans="1:7" ht="15">
      <c r="A469" s="84" t="s">
        <v>1855</v>
      </c>
      <c r="B469" s="84">
        <v>6</v>
      </c>
      <c r="C469" s="123">
        <v>0</v>
      </c>
      <c r="D469" s="84" t="s">
        <v>1681</v>
      </c>
      <c r="E469" s="84" t="b">
        <v>0</v>
      </c>
      <c r="F469" s="84" t="b">
        <v>0</v>
      </c>
      <c r="G469" s="84" t="b">
        <v>0</v>
      </c>
    </row>
    <row r="470" spans="1:7" ht="15">
      <c r="A470" s="84" t="s">
        <v>1856</v>
      </c>
      <c r="B470" s="84">
        <v>6</v>
      </c>
      <c r="C470" s="123">
        <v>0</v>
      </c>
      <c r="D470" s="84" t="s">
        <v>1681</v>
      </c>
      <c r="E470" s="84" t="b">
        <v>0</v>
      </c>
      <c r="F470" s="84" t="b">
        <v>0</v>
      </c>
      <c r="G470" s="84" t="b">
        <v>0</v>
      </c>
    </row>
    <row r="471" spans="1:7" ht="15">
      <c r="A471" s="84" t="s">
        <v>1857</v>
      </c>
      <c r="B471" s="84">
        <v>6</v>
      </c>
      <c r="C471" s="123">
        <v>0</v>
      </c>
      <c r="D471" s="84" t="s">
        <v>1681</v>
      </c>
      <c r="E471" s="84" t="b">
        <v>0</v>
      </c>
      <c r="F471" s="84" t="b">
        <v>0</v>
      </c>
      <c r="G471" s="84" t="b">
        <v>0</v>
      </c>
    </row>
    <row r="472" spans="1:7" ht="15">
      <c r="A472" s="84" t="s">
        <v>451</v>
      </c>
      <c r="B472" s="84">
        <v>6</v>
      </c>
      <c r="C472" s="123">
        <v>0</v>
      </c>
      <c r="D472" s="84" t="s">
        <v>1681</v>
      </c>
      <c r="E472" s="84" t="b">
        <v>0</v>
      </c>
      <c r="F472" s="84" t="b">
        <v>0</v>
      </c>
      <c r="G472" s="84" t="b">
        <v>0</v>
      </c>
    </row>
    <row r="473" spans="1:7" ht="15">
      <c r="A473" s="84" t="s">
        <v>1858</v>
      </c>
      <c r="B473" s="84">
        <v>6</v>
      </c>
      <c r="C473" s="123">
        <v>0</v>
      </c>
      <c r="D473" s="84" t="s">
        <v>1681</v>
      </c>
      <c r="E473" s="84" t="b">
        <v>0</v>
      </c>
      <c r="F473" s="84" t="b">
        <v>1</v>
      </c>
      <c r="G473" s="84" t="b">
        <v>0</v>
      </c>
    </row>
    <row r="474" spans="1:7" ht="15">
      <c r="A474" s="84" t="s">
        <v>1806</v>
      </c>
      <c r="B474" s="84">
        <v>6</v>
      </c>
      <c r="C474" s="123">
        <v>0</v>
      </c>
      <c r="D474" s="84" t="s">
        <v>1681</v>
      </c>
      <c r="E474" s="84" t="b">
        <v>0</v>
      </c>
      <c r="F474" s="84" t="b">
        <v>0</v>
      </c>
      <c r="G474" s="84" t="b">
        <v>0</v>
      </c>
    </row>
    <row r="475" spans="1:7" ht="15">
      <c r="A475" s="84" t="s">
        <v>1859</v>
      </c>
      <c r="B475" s="84">
        <v>6</v>
      </c>
      <c r="C475" s="123">
        <v>0</v>
      </c>
      <c r="D475" s="84" t="s">
        <v>1681</v>
      </c>
      <c r="E475" s="84" t="b">
        <v>0</v>
      </c>
      <c r="F475" s="84" t="b">
        <v>0</v>
      </c>
      <c r="G475" s="84" t="b">
        <v>0</v>
      </c>
    </row>
    <row r="476" spans="1:7" ht="15">
      <c r="A476" s="84" t="s">
        <v>1807</v>
      </c>
      <c r="B476" s="84">
        <v>6</v>
      </c>
      <c r="C476" s="123">
        <v>0</v>
      </c>
      <c r="D476" s="84" t="s">
        <v>1681</v>
      </c>
      <c r="E476" s="84" t="b">
        <v>0</v>
      </c>
      <c r="F476" s="84" t="b">
        <v>0</v>
      </c>
      <c r="G476" s="84" t="b">
        <v>0</v>
      </c>
    </row>
    <row r="477" spans="1:7" ht="15">
      <c r="A477" s="84" t="s">
        <v>1860</v>
      </c>
      <c r="B477" s="84">
        <v>6</v>
      </c>
      <c r="C477" s="123">
        <v>0</v>
      </c>
      <c r="D477" s="84" t="s">
        <v>1681</v>
      </c>
      <c r="E477" s="84" t="b">
        <v>0</v>
      </c>
      <c r="F477" s="84" t="b">
        <v>0</v>
      </c>
      <c r="G477" s="84" t="b">
        <v>0</v>
      </c>
    </row>
    <row r="478" spans="1:7" ht="15">
      <c r="A478" s="84" t="s">
        <v>1861</v>
      </c>
      <c r="B478" s="84">
        <v>6</v>
      </c>
      <c r="C478" s="123">
        <v>0</v>
      </c>
      <c r="D478" s="84" t="s">
        <v>1681</v>
      </c>
      <c r="E478" s="84" t="b">
        <v>0</v>
      </c>
      <c r="F478" s="84" t="b">
        <v>0</v>
      </c>
      <c r="G478" s="84" t="b">
        <v>0</v>
      </c>
    </row>
    <row r="479" spans="1:7" ht="15">
      <c r="A479" s="84" t="s">
        <v>318</v>
      </c>
      <c r="B479" s="84">
        <v>5</v>
      </c>
      <c r="C479" s="123">
        <v>0.004828124759001513</v>
      </c>
      <c r="D479" s="84" t="s">
        <v>1681</v>
      </c>
      <c r="E479" s="84" t="b">
        <v>0</v>
      </c>
      <c r="F479" s="84" t="b">
        <v>0</v>
      </c>
      <c r="G479" s="84" t="b">
        <v>0</v>
      </c>
    </row>
    <row r="480" spans="1:7" ht="15">
      <c r="A480" s="84" t="s">
        <v>2303</v>
      </c>
      <c r="B480" s="84">
        <v>5</v>
      </c>
      <c r="C480" s="123">
        <v>0.004828124759001513</v>
      </c>
      <c r="D480" s="84" t="s">
        <v>1681</v>
      </c>
      <c r="E480" s="84" t="b">
        <v>0</v>
      </c>
      <c r="F480" s="84" t="b">
        <v>0</v>
      </c>
      <c r="G480" s="84" t="b">
        <v>0</v>
      </c>
    </row>
    <row r="481" spans="1:7" ht="15">
      <c r="A481" s="84" t="s">
        <v>451</v>
      </c>
      <c r="B481" s="84">
        <v>3</v>
      </c>
      <c r="C481" s="123">
        <v>0</v>
      </c>
      <c r="D481" s="84" t="s">
        <v>1682</v>
      </c>
      <c r="E481" s="84" t="b">
        <v>0</v>
      </c>
      <c r="F481" s="84" t="b">
        <v>0</v>
      </c>
      <c r="G481" s="84" t="b">
        <v>0</v>
      </c>
    </row>
    <row r="482" spans="1:7" ht="15">
      <c r="A482" s="84" t="s">
        <v>329</v>
      </c>
      <c r="B482" s="84">
        <v>3</v>
      </c>
      <c r="C482" s="123">
        <v>0</v>
      </c>
      <c r="D482" s="84" t="s">
        <v>1682</v>
      </c>
      <c r="E482" s="84" t="b">
        <v>0</v>
      </c>
      <c r="F482" s="84" t="b">
        <v>0</v>
      </c>
      <c r="G482" s="84" t="b">
        <v>0</v>
      </c>
    </row>
    <row r="483" spans="1:7" ht="15">
      <c r="A483" s="84" t="s">
        <v>1863</v>
      </c>
      <c r="B483" s="84">
        <v>3</v>
      </c>
      <c r="C483" s="123">
        <v>0</v>
      </c>
      <c r="D483" s="84" t="s">
        <v>1682</v>
      </c>
      <c r="E483" s="84" t="b">
        <v>0</v>
      </c>
      <c r="F483" s="84" t="b">
        <v>0</v>
      </c>
      <c r="G483" s="84" t="b">
        <v>0</v>
      </c>
    </row>
    <row r="484" spans="1:7" ht="15">
      <c r="A484" s="84" t="s">
        <v>1864</v>
      </c>
      <c r="B484" s="84">
        <v>3</v>
      </c>
      <c r="C484" s="123">
        <v>0</v>
      </c>
      <c r="D484" s="84" t="s">
        <v>1682</v>
      </c>
      <c r="E484" s="84" t="b">
        <v>0</v>
      </c>
      <c r="F484" s="84" t="b">
        <v>0</v>
      </c>
      <c r="G484" s="84" t="b">
        <v>0</v>
      </c>
    </row>
    <row r="485" spans="1:7" ht="15">
      <c r="A485" s="84" t="s">
        <v>1865</v>
      </c>
      <c r="B485" s="84">
        <v>3</v>
      </c>
      <c r="C485" s="123">
        <v>0</v>
      </c>
      <c r="D485" s="84" t="s">
        <v>1682</v>
      </c>
      <c r="E485" s="84" t="b">
        <v>0</v>
      </c>
      <c r="F485" s="84" t="b">
        <v>0</v>
      </c>
      <c r="G485" s="84" t="b">
        <v>0</v>
      </c>
    </row>
    <row r="486" spans="1:7" ht="15">
      <c r="A486" s="84" t="s">
        <v>1866</v>
      </c>
      <c r="B486" s="84">
        <v>3</v>
      </c>
      <c r="C486" s="123">
        <v>0</v>
      </c>
      <c r="D486" s="84" t="s">
        <v>1682</v>
      </c>
      <c r="E486" s="84" t="b">
        <v>0</v>
      </c>
      <c r="F486" s="84" t="b">
        <v>0</v>
      </c>
      <c r="G486" s="84" t="b">
        <v>0</v>
      </c>
    </row>
    <row r="487" spans="1:7" ht="15">
      <c r="A487" s="84" t="s">
        <v>328</v>
      </c>
      <c r="B487" s="84">
        <v>3</v>
      </c>
      <c r="C487" s="123">
        <v>0</v>
      </c>
      <c r="D487" s="84" t="s">
        <v>1682</v>
      </c>
      <c r="E487" s="84" t="b">
        <v>0</v>
      </c>
      <c r="F487" s="84" t="b">
        <v>0</v>
      </c>
      <c r="G487" s="84" t="b">
        <v>0</v>
      </c>
    </row>
    <row r="488" spans="1:7" ht="15">
      <c r="A488" s="84" t="s">
        <v>1867</v>
      </c>
      <c r="B488" s="84">
        <v>3</v>
      </c>
      <c r="C488" s="123">
        <v>0</v>
      </c>
      <c r="D488" s="84" t="s">
        <v>1682</v>
      </c>
      <c r="E488" s="84" t="b">
        <v>0</v>
      </c>
      <c r="F488" s="84" t="b">
        <v>0</v>
      </c>
      <c r="G488" s="84" t="b">
        <v>0</v>
      </c>
    </row>
    <row r="489" spans="1:7" ht="15">
      <c r="A489" s="84" t="s">
        <v>1868</v>
      </c>
      <c r="B489" s="84">
        <v>3</v>
      </c>
      <c r="C489" s="123">
        <v>0</v>
      </c>
      <c r="D489" s="84" t="s">
        <v>1682</v>
      </c>
      <c r="E489" s="84" t="b">
        <v>1</v>
      </c>
      <c r="F489" s="84" t="b">
        <v>0</v>
      </c>
      <c r="G489" s="84" t="b">
        <v>0</v>
      </c>
    </row>
    <row r="490" spans="1:7" ht="15">
      <c r="A490" s="84" t="s">
        <v>1869</v>
      </c>
      <c r="B490" s="84">
        <v>3</v>
      </c>
      <c r="C490" s="123">
        <v>0</v>
      </c>
      <c r="D490" s="84" t="s">
        <v>1682</v>
      </c>
      <c r="E490" s="84" t="b">
        <v>0</v>
      </c>
      <c r="F490" s="84" t="b">
        <v>0</v>
      </c>
      <c r="G490" s="84" t="b">
        <v>0</v>
      </c>
    </row>
    <row r="491" spans="1:7" ht="15">
      <c r="A491" s="84" t="s">
        <v>1824</v>
      </c>
      <c r="B491" s="84">
        <v>3</v>
      </c>
      <c r="C491" s="123">
        <v>0</v>
      </c>
      <c r="D491" s="84" t="s">
        <v>1682</v>
      </c>
      <c r="E491" s="84" t="b">
        <v>0</v>
      </c>
      <c r="F491" s="84" t="b">
        <v>0</v>
      </c>
      <c r="G491" s="84" t="b">
        <v>0</v>
      </c>
    </row>
    <row r="492" spans="1:7" ht="15">
      <c r="A492" s="84" t="s">
        <v>2331</v>
      </c>
      <c r="B492" s="84">
        <v>3</v>
      </c>
      <c r="C492" s="123">
        <v>0</v>
      </c>
      <c r="D492" s="84" t="s">
        <v>1682</v>
      </c>
      <c r="E492" s="84" t="b">
        <v>0</v>
      </c>
      <c r="F492" s="84" t="b">
        <v>0</v>
      </c>
      <c r="G492" s="84" t="b">
        <v>0</v>
      </c>
    </row>
    <row r="493" spans="1:7" ht="15">
      <c r="A493" s="84" t="s">
        <v>1806</v>
      </c>
      <c r="B493" s="84">
        <v>3</v>
      </c>
      <c r="C493" s="123">
        <v>0</v>
      </c>
      <c r="D493" s="84" t="s">
        <v>1682</v>
      </c>
      <c r="E493" s="84" t="b">
        <v>0</v>
      </c>
      <c r="F493" s="84" t="b">
        <v>0</v>
      </c>
      <c r="G493" s="84" t="b">
        <v>0</v>
      </c>
    </row>
    <row r="494" spans="1:7" ht="15">
      <c r="A494" s="84" t="s">
        <v>306</v>
      </c>
      <c r="B494" s="84">
        <v>2</v>
      </c>
      <c r="C494" s="123">
        <v>0.006772740732910817</v>
      </c>
      <c r="D494" s="84" t="s">
        <v>1682</v>
      </c>
      <c r="E494" s="84" t="b">
        <v>0</v>
      </c>
      <c r="F494" s="84" t="b">
        <v>0</v>
      </c>
      <c r="G494" s="84" t="b">
        <v>0</v>
      </c>
    </row>
    <row r="495" spans="1:7" ht="15">
      <c r="A495" s="84" t="s">
        <v>2377</v>
      </c>
      <c r="B495" s="84">
        <v>2</v>
      </c>
      <c r="C495" s="123">
        <v>0.006772740732910817</v>
      </c>
      <c r="D495" s="84" t="s">
        <v>1682</v>
      </c>
      <c r="E495" s="84" t="b">
        <v>0</v>
      </c>
      <c r="F495" s="84" t="b">
        <v>0</v>
      </c>
      <c r="G495" s="84" t="b">
        <v>0</v>
      </c>
    </row>
    <row r="496" spans="1:7" ht="15">
      <c r="A496" s="84" t="s">
        <v>1774</v>
      </c>
      <c r="B496" s="84">
        <v>2</v>
      </c>
      <c r="C496" s="123">
        <v>0.018350817489217786</v>
      </c>
      <c r="D496" s="84" t="s">
        <v>1682</v>
      </c>
      <c r="E496" s="84" t="b">
        <v>0</v>
      </c>
      <c r="F496" s="84" t="b">
        <v>1</v>
      </c>
      <c r="G496" s="84" t="b">
        <v>0</v>
      </c>
    </row>
    <row r="497" spans="1:7" ht="15">
      <c r="A497" s="84" t="s">
        <v>1771</v>
      </c>
      <c r="B497" s="84">
        <v>3</v>
      </c>
      <c r="C497" s="123">
        <v>0</v>
      </c>
      <c r="D497" s="84" t="s">
        <v>1683</v>
      </c>
      <c r="E497" s="84" t="b">
        <v>0</v>
      </c>
      <c r="F497" s="84" t="b">
        <v>0</v>
      </c>
      <c r="G497" s="84" t="b">
        <v>0</v>
      </c>
    </row>
    <row r="498" spans="1:7" ht="15">
      <c r="A498" s="84" t="s">
        <v>1806</v>
      </c>
      <c r="B498" s="84">
        <v>3</v>
      </c>
      <c r="C498" s="123">
        <v>0</v>
      </c>
      <c r="D498" s="84" t="s">
        <v>1683</v>
      </c>
      <c r="E498" s="84" t="b">
        <v>0</v>
      </c>
      <c r="F498" s="84" t="b">
        <v>0</v>
      </c>
      <c r="G498" s="84" t="b">
        <v>0</v>
      </c>
    </row>
    <row r="499" spans="1:7" ht="15">
      <c r="A499" s="84" t="s">
        <v>1871</v>
      </c>
      <c r="B499" s="84">
        <v>3</v>
      </c>
      <c r="C499" s="123">
        <v>0</v>
      </c>
      <c r="D499" s="84" t="s">
        <v>1683</v>
      </c>
      <c r="E499" s="84" t="b">
        <v>0</v>
      </c>
      <c r="F499" s="84" t="b">
        <v>0</v>
      </c>
      <c r="G499" s="84" t="b">
        <v>0</v>
      </c>
    </row>
    <row r="500" spans="1:7" ht="15">
      <c r="A500" s="84" t="s">
        <v>1872</v>
      </c>
      <c r="B500" s="84">
        <v>3</v>
      </c>
      <c r="C500" s="123">
        <v>0</v>
      </c>
      <c r="D500" s="84" t="s">
        <v>1683</v>
      </c>
      <c r="E500" s="84" t="b">
        <v>0</v>
      </c>
      <c r="F500" s="84" t="b">
        <v>0</v>
      </c>
      <c r="G500" s="84" t="b">
        <v>0</v>
      </c>
    </row>
    <row r="501" spans="1:7" ht="15">
      <c r="A501" s="84" t="s">
        <v>1873</v>
      </c>
      <c r="B501" s="84">
        <v>3</v>
      </c>
      <c r="C501" s="123">
        <v>0</v>
      </c>
      <c r="D501" s="84" t="s">
        <v>1683</v>
      </c>
      <c r="E501" s="84" t="b">
        <v>0</v>
      </c>
      <c r="F501" s="84" t="b">
        <v>0</v>
      </c>
      <c r="G501" s="84" t="b">
        <v>0</v>
      </c>
    </row>
    <row r="502" spans="1:7" ht="15">
      <c r="A502" s="84" t="s">
        <v>878</v>
      </c>
      <c r="B502" s="84">
        <v>3</v>
      </c>
      <c r="C502" s="123">
        <v>0</v>
      </c>
      <c r="D502" s="84" t="s">
        <v>1683</v>
      </c>
      <c r="E502" s="84" t="b">
        <v>0</v>
      </c>
      <c r="F502" s="84" t="b">
        <v>0</v>
      </c>
      <c r="G502" s="84" t="b">
        <v>0</v>
      </c>
    </row>
    <row r="503" spans="1:7" ht="15">
      <c r="A503" s="84" t="s">
        <v>1874</v>
      </c>
      <c r="B503" s="84">
        <v>3</v>
      </c>
      <c r="C503" s="123">
        <v>0</v>
      </c>
      <c r="D503" s="84" t="s">
        <v>1683</v>
      </c>
      <c r="E503" s="84" t="b">
        <v>0</v>
      </c>
      <c r="F503" s="84" t="b">
        <v>0</v>
      </c>
      <c r="G503" s="84" t="b">
        <v>0</v>
      </c>
    </row>
    <row r="504" spans="1:7" ht="15">
      <c r="A504" s="84" t="s">
        <v>1794</v>
      </c>
      <c r="B504" s="84">
        <v>3</v>
      </c>
      <c r="C504" s="123">
        <v>0</v>
      </c>
      <c r="D504" s="84" t="s">
        <v>1683</v>
      </c>
      <c r="E504" s="84" t="b">
        <v>0</v>
      </c>
      <c r="F504" s="84" t="b">
        <v>0</v>
      </c>
      <c r="G504" s="84" t="b">
        <v>0</v>
      </c>
    </row>
    <row r="505" spans="1:7" ht="15">
      <c r="A505" s="84" t="s">
        <v>451</v>
      </c>
      <c r="B505" s="84">
        <v>3</v>
      </c>
      <c r="C505" s="123">
        <v>0</v>
      </c>
      <c r="D505" s="84" t="s">
        <v>1683</v>
      </c>
      <c r="E505" s="84" t="b">
        <v>0</v>
      </c>
      <c r="F505" s="84" t="b">
        <v>0</v>
      </c>
      <c r="G505" s="84" t="b">
        <v>0</v>
      </c>
    </row>
    <row r="506" spans="1:7" ht="15">
      <c r="A506" s="84" t="s">
        <v>1764</v>
      </c>
      <c r="B506" s="84">
        <v>3</v>
      </c>
      <c r="C506" s="123">
        <v>0</v>
      </c>
      <c r="D506" s="84" t="s">
        <v>1683</v>
      </c>
      <c r="E506" s="84" t="b">
        <v>0</v>
      </c>
      <c r="F506" s="84" t="b">
        <v>0</v>
      </c>
      <c r="G506" s="84" t="b">
        <v>0</v>
      </c>
    </row>
    <row r="507" spans="1:7" ht="15">
      <c r="A507" s="84" t="s">
        <v>287</v>
      </c>
      <c r="B507" s="84">
        <v>2</v>
      </c>
      <c r="C507" s="123">
        <v>0.011005703690980077</v>
      </c>
      <c r="D507" s="84" t="s">
        <v>1683</v>
      </c>
      <c r="E507" s="84" t="b">
        <v>0</v>
      </c>
      <c r="F507" s="84" t="b">
        <v>0</v>
      </c>
      <c r="G507" s="84" t="b">
        <v>0</v>
      </c>
    </row>
    <row r="508" spans="1:7" ht="15">
      <c r="A508" s="84" t="s">
        <v>1806</v>
      </c>
      <c r="B508" s="84">
        <v>4</v>
      </c>
      <c r="C508" s="123">
        <v>0</v>
      </c>
      <c r="D508" s="84" t="s">
        <v>1684</v>
      </c>
      <c r="E508" s="84" t="b">
        <v>0</v>
      </c>
      <c r="F508" s="84" t="b">
        <v>0</v>
      </c>
      <c r="G508" s="84" t="b">
        <v>0</v>
      </c>
    </row>
    <row r="509" spans="1:7" ht="15">
      <c r="A509" s="84" t="s">
        <v>1824</v>
      </c>
      <c r="B509" s="84">
        <v>3</v>
      </c>
      <c r="C509" s="123">
        <v>0</v>
      </c>
      <c r="D509" s="84" t="s">
        <v>1684</v>
      </c>
      <c r="E509" s="84" t="b">
        <v>0</v>
      </c>
      <c r="F509" s="84" t="b">
        <v>0</v>
      </c>
      <c r="G509" s="84" t="b">
        <v>0</v>
      </c>
    </row>
    <row r="510" spans="1:7" ht="15">
      <c r="A510" s="84" t="s">
        <v>1876</v>
      </c>
      <c r="B510" s="84">
        <v>3</v>
      </c>
      <c r="C510" s="123">
        <v>0</v>
      </c>
      <c r="D510" s="84" t="s">
        <v>1684</v>
      </c>
      <c r="E510" s="84" t="b">
        <v>1</v>
      </c>
      <c r="F510" s="84" t="b">
        <v>0</v>
      </c>
      <c r="G510" s="84" t="b">
        <v>0</v>
      </c>
    </row>
    <row r="511" spans="1:7" ht="15">
      <c r="A511" s="84" t="s">
        <v>1877</v>
      </c>
      <c r="B511" s="84">
        <v>3</v>
      </c>
      <c r="C511" s="123">
        <v>0</v>
      </c>
      <c r="D511" s="84" t="s">
        <v>1684</v>
      </c>
      <c r="E511" s="84" t="b">
        <v>0</v>
      </c>
      <c r="F511" s="84" t="b">
        <v>0</v>
      </c>
      <c r="G511" s="84" t="b">
        <v>0</v>
      </c>
    </row>
    <row r="512" spans="1:7" ht="15">
      <c r="A512" s="84" t="s">
        <v>1878</v>
      </c>
      <c r="B512" s="84">
        <v>3</v>
      </c>
      <c r="C512" s="123">
        <v>0</v>
      </c>
      <c r="D512" s="84" t="s">
        <v>1684</v>
      </c>
      <c r="E512" s="84" t="b">
        <v>0</v>
      </c>
      <c r="F512" s="84" t="b">
        <v>0</v>
      </c>
      <c r="G512" s="84" t="b">
        <v>0</v>
      </c>
    </row>
    <row r="513" spans="1:7" ht="15">
      <c r="A513" s="84" t="s">
        <v>1774</v>
      </c>
      <c r="B513" s="84">
        <v>3</v>
      </c>
      <c r="C513" s="123">
        <v>0</v>
      </c>
      <c r="D513" s="84" t="s">
        <v>1684</v>
      </c>
      <c r="E513" s="84" t="b">
        <v>0</v>
      </c>
      <c r="F513" s="84" t="b">
        <v>1</v>
      </c>
      <c r="G513" s="84" t="b">
        <v>0</v>
      </c>
    </row>
    <row r="514" spans="1:7" ht="15">
      <c r="A514" s="84" t="s">
        <v>1879</v>
      </c>
      <c r="B514" s="84">
        <v>3</v>
      </c>
      <c r="C514" s="123">
        <v>0</v>
      </c>
      <c r="D514" s="84" t="s">
        <v>1684</v>
      </c>
      <c r="E514" s="84" t="b">
        <v>0</v>
      </c>
      <c r="F514" s="84" t="b">
        <v>0</v>
      </c>
      <c r="G514" s="84" t="b">
        <v>0</v>
      </c>
    </row>
    <row r="515" spans="1:7" ht="15">
      <c r="A515" s="84" t="s">
        <v>1811</v>
      </c>
      <c r="B515" s="84">
        <v>3</v>
      </c>
      <c r="C515" s="123">
        <v>0</v>
      </c>
      <c r="D515" s="84" t="s">
        <v>1684</v>
      </c>
      <c r="E515" s="84" t="b">
        <v>0</v>
      </c>
      <c r="F515" s="84" t="b">
        <v>0</v>
      </c>
      <c r="G515" s="84" t="b">
        <v>0</v>
      </c>
    </row>
    <row r="516" spans="1:7" ht="15">
      <c r="A516" s="84" t="s">
        <v>1880</v>
      </c>
      <c r="B516" s="84">
        <v>3</v>
      </c>
      <c r="C516" s="123">
        <v>0</v>
      </c>
      <c r="D516" s="84" t="s">
        <v>1684</v>
      </c>
      <c r="E516" s="84" t="b">
        <v>0</v>
      </c>
      <c r="F516" s="84" t="b">
        <v>0</v>
      </c>
      <c r="G516" s="84" t="b">
        <v>0</v>
      </c>
    </row>
    <row r="517" spans="1:7" ht="15">
      <c r="A517" s="84" t="s">
        <v>1881</v>
      </c>
      <c r="B517" s="84">
        <v>3</v>
      </c>
      <c r="C517" s="123">
        <v>0</v>
      </c>
      <c r="D517" s="84" t="s">
        <v>1684</v>
      </c>
      <c r="E517" s="84" t="b">
        <v>1</v>
      </c>
      <c r="F517" s="84" t="b">
        <v>0</v>
      </c>
      <c r="G517" s="84" t="b">
        <v>0</v>
      </c>
    </row>
    <row r="518" spans="1:7" ht="15">
      <c r="A518" s="84" t="s">
        <v>2339</v>
      </c>
      <c r="B518" s="84">
        <v>3</v>
      </c>
      <c r="C518" s="123">
        <v>0</v>
      </c>
      <c r="D518" s="84" t="s">
        <v>1684</v>
      </c>
      <c r="E518" s="84" t="b">
        <v>0</v>
      </c>
      <c r="F518" s="84" t="b">
        <v>0</v>
      </c>
      <c r="G518" s="84" t="b">
        <v>0</v>
      </c>
    </row>
    <row r="519" spans="1:7" ht="15">
      <c r="A519" s="84" t="s">
        <v>282</v>
      </c>
      <c r="B519" s="84">
        <v>2</v>
      </c>
      <c r="C519" s="123">
        <v>0.008190291118868894</v>
      </c>
      <c r="D519" s="84" t="s">
        <v>1684</v>
      </c>
      <c r="E519" s="84" t="b">
        <v>0</v>
      </c>
      <c r="F519" s="84" t="b">
        <v>0</v>
      </c>
      <c r="G519" s="84" t="b">
        <v>0</v>
      </c>
    </row>
    <row r="520" spans="1:7" ht="15">
      <c r="A520" s="84" t="s">
        <v>2352</v>
      </c>
      <c r="B520" s="84">
        <v>3</v>
      </c>
      <c r="C520" s="123">
        <v>0</v>
      </c>
      <c r="D520" s="84" t="s">
        <v>1685</v>
      </c>
      <c r="E520" s="84" t="b">
        <v>0</v>
      </c>
      <c r="F520" s="84" t="b">
        <v>0</v>
      </c>
      <c r="G520" s="84" t="b">
        <v>0</v>
      </c>
    </row>
    <row r="521" spans="1:7" ht="15">
      <c r="A521" s="84" t="s">
        <v>1774</v>
      </c>
      <c r="B521" s="84">
        <v>3</v>
      </c>
      <c r="C521" s="123">
        <v>0</v>
      </c>
      <c r="D521" s="84" t="s">
        <v>1685</v>
      </c>
      <c r="E521" s="84" t="b">
        <v>0</v>
      </c>
      <c r="F521" s="84" t="b">
        <v>1</v>
      </c>
      <c r="G521" s="84" t="b">
        <v>0</v>
      </c>
    </row>
    <row r="522" spans="1:7" ht="15">
      <c r="A522" s="84" t="s">
        <v>1857</v>
      </c>
      <c r="B522" s="84">
        <v>3</v>
      </c>
      <c r="C522" s="123">
        <v>0</v>
      </c>
      <c r="D522" s="84" t="s">
        <v>1685</v>
      </c>
      <c r="E522" s="84" t="b">
        <v>0</v>
      </c>
      <c r="F522" s="84" t="b">
        <v>0</v>
      </c>
      <c r="G522" s="84" t="b">
        <v>0</v>
      </c>
    </row>
    <row r="523" spans="1:7" ht="15">
      <c r="A523" s="84" t="s">
        <v>1881</v>
      </c>
      <c r="B523" s="84">
        <v>3</v>
      </c>
      <c r="C523" s="123">
        <v>0</v>
      </c>
      <c r="D523" s="84" t="s">
        <v>1685</v>
      </c>
      <c r="E523" s="84" t="b">
        <v>1</v>
      </c>
      <c r="F523" s="84" t="b">
        <v>0</v>
      </c>
      <c r="G523" s="84" t="b">
        <v>0</v>
      </c>
    </row>
    <row r="524" spans="1:7" ht="15">
      <c r="A524" s="84" t="s">
        <v>1808</v>
      </c>
      <c r="B524" s="84">
        <v>3</v>
      </c>
      <c r="C524" s="123">
        <v>0</v>
      </c>
      <c r="D524" s="84" t="s">
        <v>1685</v>
      </c>
      <c r="E524" s="84" t="b">
        <v>0</v>
      </c>
      <c r="F524" s="84" t="b">
        <v>0</v>
      </c>
      <c r="G524" s="84" t="b">
        <v>0</v>
      </c>
    </row>
    <row r="525" spans="1:7" ht="15">
      <c r="A525" s="84" t="s">
        <v>466</v>
      </c>
      <c r="B525" s="84">
        <v>3</v>
      </c>
      <c r="C525" s="123">
        <v>0</v>
      </c>
      <c r="D525" s="84" t="s">
        <v>1685</v>
      </c>
      <c r="E525" s="84" t="b">
        <v>0</v>
      </c>
      <c r="F525" s="84" t="b">
        <v>0</v>
      </c>
      <c r="G525" s="84" t="b">
        <v>0</v>
      </c>
    </row>
    <row r="526" spans="1:7" ht="15">
      <c r="A526" s="84" t="s">
        <v>1806</v>
      </c>
      <c r="B526" s="84">
        <v>3</v>
      </c>
      <c r="C526" s="123">
        <v>0</v>
      </c>
      <c r="D526" s="84" t="s">
        <v>1685</v>
      </c>
      <c r="E526" s="84" t="b">
        <v>0</v>
      </c>
      <c r="F526" s="84" t="b">
        <v>0</v>
      </c>
      <c r="G526" s="84" t="b">
        <v>0</v>
      </c>
    </row>
    <row r="527" spans="1:7" ht="15">
      <c r="A527" s="84" t="s">
        <v>2353</v>
      </c>
      <c r="B527" s="84">
        <v>3</v>
      </c>
      <c r="C527" s="123">
        <v>0</v>
      </c>
      <c r="D527" s="84" t="s">
        <v>1685</v>
      </c>
      <c r="E527" s="84" t="b">
        <v>0</v>
      </c>
      <c r="F527" s="84" t="b">
        <v>0</v>
      </c>
      <c r="G527" s="84" t="b">
        <v>0</v>
      </c>
    </row>
    <row r="528" spans="1:7" ht="15">
      <c r="A528" s="84" t="s">
        <v>2354</v>
      </c>
      <c r="B528" s="84">
        <v>3</v>
      </c>
      <c r="C528" s="123">
        <v>0</v>
      </c>
      <c r="D528" s="84" t="s">
        <v>1685</v>
      </c>
      <c r="E528" s="84" t="b">
        <v>0</v>
      </c>
      <c r="F528" s="84" t="b">
        <v>0</v>
      </c>
      <c r="G528" s="84" t="b">
        <v>0</v>
      </c>
    </row>
    <row r="529" spans="1:7" ht="15">
      <c r="A529" s="84" t="s">
        <v>2355</v>
      </c>
      <c r="B529" s="84">
        <v>3</v>
      </c>
      <c r="C529" s="123">
        <v>0</v>
      </c>
      <c r="D529" s="84" t="s">
        <v>1685</v>
      </c>
      <c r="E529" s="84" t="b">
        <v>0</v>
      </c>
      <c r="F529" s="84" t="b">
        <v>0</v>
      </c>
      <c r="G529" s="84" t="b">
        <v>0</v>
      </c>
    </row>
    <row r="530" spans="1:7" ht="15">
      <c r="A530" s="84" t="s">
        <v>2323</v>
      </c>
      <c r="B530" s="84">
        <v>3</v>
      </c>
      <c r="C530" s="123">
        <v>0</v>
      </c>
      <c r="D530" s="84" t="s">
        <v>1685</v>
      </c>
      <c r="E530" s="84" t="b">
        <v>0</v>
      </c>
      <c r="F530" s="84" t="b">
        <v>0</v>
      </c>
      <c r="G530" s="84" t="b">
        <v>0</v>
      </c>
    </row>
    <row r="531" spans="1:7" ht="15">
      <c r="A531" s="84" t="s">
        <v>266</v>
      </c>
      <c r="B531" s="84">
        <v>2</v>
      </c>
      <c r="C531" s="123">
        <v>0.0071873983288033155</v>
      </c>
      <c r="D531" s="84" t="s">
        <v>1685</v>
      </c>
      <c r="E531" s="84" t="b">
        <v>0</v>
      </c>
      <c r="F531" s="84" t="b">
        <v>0</v>
      </c>
      <c r="G531" s="84" t="b">
        <v>0</v>
      </c>
    </row>
    <row r="532" spans="1:7" ht="15">
      <c r="A532" s="84" t="s">
        <v>2356</v>
      </c>
      <c r="B532" s="84">
        <v>3</v>
      </c>
      <c r="C532" s="123">
        <v>0</v>
      </c>
      <c r="D532" s="84" t="s">
        <v>1686</v>
      </c>
      <c r="E532" s="84" t="b">
        <v>0</v>
      </c>
      <c r="F532" s="84" t="b">
        <v>1</v>
      </c>
      <c r="G532" s="84" t="b">
        <v>0</v>
      </c>
    </row>
    <row r="533" spans="1:7" ht="15">
      <c r="A533" s="84" t="s">
        <v>2301</v>
      </c>
      <c r="B533" s="84">
        <v>3</v>
      </c>
      <c r="C533" s="123">
        <v>0</v>
      </c>
      <c r="D533" s="84" t="s">
        <v>1686</v>
      </c>
      <c r="E533" s="84" t="b">
        <v>1</v>
      </c>
      <c r="F533" s="84" t="b">
        <v>0</v>
      </c>
      <c r="G533" s="84" t="b">
        <v>0</v>
      </c>
    </row>
    <row r="534" spans="1:7" ht="15">
      <c r="A534" s="84" t="s">
        <v>1806</v>
      </c>
      <c r="B534" s="84">
        <v>3</v>
      </c>
      <c r="C534" s="123">
        <v>0</v>
      </c>
      <c r="D534" s="84" t="s">
        <v>1686</v>
      </c>
      <c r="E534" s="84" t="b">
        <v>0</v>
      </c>
      <c r="F534" s="84" t="b">
        <v>0</v>
      </c>
      <c r="G534" s="84" t="b">
        <v>0</v>
      </c>
    </row>
    <row r="535" spans="1:7" ht="15">
      <c r="A535" s="84" t="s">
        <v>1849</v>
      </c>
      <c r="B535" s="84">
        <v>3</v>
      </c>
      <c r="C535" s="123">
        <v>0</v>
      </c>
      <c r="D535" s="84" t="s">
        <v>1686</v>
      </c>
      <c r="E535" s="84" t="b">
        <v>0</v>
      </c>
      <c r="F535" s="84" t="b">
        <v>0</v>
      </c>
      <c r="G535" s="84" t="b">
        <v>0</v>
      </c>
    </row>
    <row r="536" spans="1:7" ht="15">
      <c r="A536" s="84" t="s">
        <v>1811</v>
      </c>
      <c r="B536" s="84">
        <v>3</v>
      </c>
      <c r="C536" s="123">
        <v>0</v>
      </c>
      <c r="D536" s="84" t="s">
        <v>1686</v>
      </c>
      <c r="E536" s="84" t="b">
        <v>0</v>
      </c>
      <c r="F536" s="84" t="b">
        <v>0</v>
      </c>
      <c r="G536" s="84" t="b">
        <v>0</v>
      </c>
    </row>
    <row r="537" spans="1:7" ht="15">
      <c r="A537" s="84" t="s">
        <v>451</v>
      </c>
      <c r="B537" s="84">
        <v>3</v>
      </c>
      <c r="C537" s="123">
        <v>0</v>
      </c>
      <c r="D537" s="84" t="s">
        <v>1686</v>
      </c>
      <c r="E537" s="84" t="b">
        <v>0</v>
      </c>
      <c r="F537" s="84" t="b">
        <v>0</v>
      </c>
      <c r="G537" s="84" t="b">
        <v>0</v>
      </c>
    </row>
    <row r="538" spans="1:7" ht="15">
      <c r="A538" s="84" t="s">
        <v>261</v>
      </c>
      <c r="B538" s="84">
        <v>2</v>
      </c>
      <c r="C538" s="123">
        <v>0.017609125905568124</v>
      </c>
      <c r="D538" s="84" t="s">
        <v>1686</v>
      </c>
      <c r="E538" s="84" t="b">
        <v>0</v>
      </c>
      <c r="F538" s="84" t="b">
        <v>0</v>
      </c>
      <c r="G538" s="84" t="b">
        <v>0</v>
      </c>
    </row>
    <row r="539" spans="1:7" ht="15">
      <c r="A539" s="84" t="s">
        <v>2328</v>
      </c>
      <c r="B539" s="84">
        <v>4</v>
      </c>
      <c r="C539" s="123">
        <v>0</v>
      </c>
      <c r="D539" s="84" t="s">
        <v>1687</v>
      </c>
      <c r="E539" s="84" t="b">
        <v>0</v>
      </c>
      <c r="F539" s="84" t="b">
        <v>0</v>
      </c>
      <c r="G539" s="84" t="b">
        <v>0</v>
      </c>
    </row>
    <row r="540" spans="1:7" ht="15">
      <c r="A540" s="84" t="s">
        <v>2329</v>
      </c>
      <c r="B540" s="84">
        <v>4</v>
      </c>
      <c r="C540" s="123">
        <v>0</v>
      </c>
      <c r="D540" s="84" t="s">
        <v>1687</v>
      </c>
      <c r="E540" s="84" t="b">
        <v>0</v>
      </c>
      <c r="F540" s="84" t="b">
        <v>0</v>
      </c>
      <c r="G540" s="84" t="b">
        <v>0</v>
      </c>
    </row>
    <row r="541" spans="1:7" ht="15">
      <c r="A541" s="84" t="s">
        <v>2308</v>
      </c>
      <c r="B541" s="84">
        <v>3</v>
      </c>
      <c r="C541" s="123">
        <v>0</v>
      </c>
      <c r="D541" s="84" t="s">
        <v>1687</v>
      </c>
      <c r="E541" s="84" t="b">
        <v>0</v>
      </c>
      <c r="F541" s="84" t="b">
        <v>0</v>
      </c>
      <c r="G541" s="84" t="b">
        <v>0</v>
      </c>
    </row>
    <row r="542" spans="1:7" ht="15">
      <c r="A542" s="84" t="s">
        <v>2363</v>
      </c>
      <c r="B542" s="84">
        <v>3</v>
      </c>
      <c r="C542" s="123">
        <v>0</v>
      </c>
      <c r="D542" s="84" t="s">
        <v>1687</v>
      </c>
      <c r="E542" s="84" t="b">
        <v>1</v>
      </c>
      <c r="F542" s="84" t="b">
        <v>0</v>
      </c>
      <c r="G542" s="84" t="b">
        <v>0</v>
      </c>
    </row>
    <row r="543" spans="1:7" ht="15">
      <c r="A543" s="84" t="s">
        <v>2322</v>
      </c>
      <c r="B543" s="84">
        <v>3</v>
      </c>
      <c r="C543" s="123">
        <v>0</v>
      </c>
      <c r="D543" s="84" t="s">
        <v>1687</v>
      </c>
      <c r="E543" s="84" t="b">
        <v>0</v>
      </c>
      <c r="F543" s="84" t="b">
        <v>0</v>
      </c>
      <c r="G543" s="84" t="b">
        <v>0</v>
      </c>
    </row>
    <row r="544" spans="1:7" ht="15">
      <c r="A544" s="84" t="s">
        <v>2364</v>
      </c>
      <c r="B544" s="84">
        <v>3</v>
      </c>
      <c r="C544" s="123">
        <v>0</v>
      </c>
      <c r="D544" s="84" t="s">
        <v>1687</v>
      </c>
      <c r="E544" s="84" t="b">
        <v>0</v>
      </c>
      <c r="F544" s="84" t="b">
        <v>1</v>
      </c>
      <c r="G544" s="84" t="b">
        <v>0</v>
      </c>
    </row>
    <row r="545" spans="1:7" ht="15">
      <c r="A545" s="84" t="s">
        <v>1807</v>
      </c>
      <c r="B545" s="84">
        <v>3</v>
      </c>
      <c r="C545" s="123">
        <v>0</v>
      </c>
      <c r="D545" s="84" t="s">
        <v>1687</v>
      </c>
      <c r="E545" s="84" t="b">
        <v>0</v>
      </c>
      <c r="F545" s="84" t="b">
        <v>0</v>
      </c>
      <c r="G545" s="84" t="b">
        <v>0</v>
      </c>
    </row>
    <row r="546" spans="1:7" ht="15">
      <c r="A546" s="84" t="s">
        <v>2365</v>
      </c>
      <c r="B546" s="84">
        <v>3</v>
      </c>
      <c r="C546" s="123">
        <v>0</v>
      </c>
      <c r="D546" s="84" t="s">
        <v>1687</v>
      </c>
      <c r="E546" s="84" t="b">
        <v>0</v>
      </c>
      <c r="F546" s="84" t="b">
        <v>0</v>
      </c>
      <c r="G546" s="84" t="b">
        <v>0</v>
      </c>
    </row>
    <row r="547" spans="1:7" ht="15">
      <c r="A547" s="84" t="s">
        <v>2366</v>
      </c>
      <c r="B547" s="84">
        <v>3</v>
      </c>
      <c r="C547" s="123">
        <v>0</v>
      </c>
      <c r="D547" s="84" t="s">
        <v>1687</v>
      </c>
      <c r="E547" s="84" t="b">
        <v>0</v>
      </c>
      <c r="F547" s="84" t="b">
        <v>0</v>
      </c>
      <c r="G547" s="84" t="b">
        <v>0</v>
      </c>
    </row>
    <row r="548" spans="1:7" ht="15">
      <c r="A548" s="84" t="s">
        <v>2297</v>
      </c>
      <c r="B548" s="84">
        <v>3</v>
      </c>
      <c r="C548" s="123">
        <v>0</v>
      </c>
      <c r="D548" s="84" t="s">
        <v>1687</v>
      </c>
      <c r="E548" s="84" t="b">
        <v>0</v>
      </c>
      <c r="F548" s="84" t="b">
        <v>0</v>
      </c>
      <c r="G548" s="84" t="b">
        <v>0</v>
      </c>
    </row>
    <row r="549" spans="1:7" ht="15">
      <c r="A549" s="84" t="s">
        <v>2367</v>
      </c>
      <c r="B549" s="84">
        <v>3</v>
      </c>
      <c r="C549" s="123">
        <v>0</v>
      </c>
      <c r="D549" s="84" t="s">
        <v>1687</v>
      </c>
      <c r="E549" s="84" t="b">
        <v>0</v>
      </c>
      <c r="F549" s="84" t="b">
        <v>0</v>
      </c>
      <c r="G549" s="84" t="b">
        <v>0</v>
      </c>
    </row>
    <row r="550" spans="1:7" ht="15">
      <c r="A550" s="84" t="s">
        <v>2294</v>
      </c>
      <c r="B550" s="84">
        <v>3</v>
      </c>
      <c r="C550" s="123">
        <v>0</v>
      </c>
      <c r="D550" s="84" t="s">
        <v>1687</v>
      </c>
      <c r="E550" s="84" t="b">
        <v>0</v>
      </c>
      <c r="F550" s="84" t="b">
        <v>0</v>
      </c>
      <c r="G550" s="84" t="b">
        <v>0</v>
      </c>
    </row>
    <row r="551" spans="1:7" ht="15">
      <c r="A551" s="84" t="s">
        <v>1774</v>
      </c>
      <c r="B551" s="84">
        <v>3</v>
      </c>
      <c r="C551" s="123">
        <v>0</v>
      </c>
      <c r="D551" s="84" t="s">
        <v>1687</v>
      </c>
      <c r="E551" s="84" t="b">
        <v>0</v>
      </c>
      <c r="F551" s="84" t="b">
        <v>1</v>
      </c>
      <c r="G551" s="84" t="b">
        <v>0</v>
      </c>
    </row>
    <row r="552" spans="1:7" ht="15">
      <c r="A552" s="84" t="s">
        <v>2307</v>
      </c>
      <c r="B552" s="84">
        <v>3</v>
      </c>
      <c r="C552" s="123">
        <v>0</v>
      </c>
      <c r="D552" s="84" t="s">
        <v>1687</v>
      </c>
      <c r="E552" s="84" t="b">
        <v>0</v>
      </c>
      <c r="F552" s="84" t="b">
        <v>0</v>
      </c>
      <c r="G552" s="84" t="b">
        <v>0</v>
      </c>
    </row>
    <row r="553" spans="1:7" ht="15">
      <c r="A553" s="84" t="s">
        <v>2325</v>
      </c>
      <c r="B553" s="84">
        <v>3</v>
      </c>
      <c r="C553" s="123">
        <v>0</v>
      </c>
      <c r="D553" s="84" t="s">
        <v>1687</v>
      </c>
      <c r="E553" s="84" t="b">
        <v>0</v>
      </c>
      <c r="F553" s="84" t="b">
        <v>0</v>
      </c>
      <c r="G553" s="84" t="b">
        <v>0</v>
      </c>
    </row>
    <row r="554" spans="1:7" ht="15">
      <c r="A554" s="84" t="s">
        <v>240</v>
      </c>
      <c r="B554" s="84">
        <v>2</v>
      </c>
      <c r="C554" s="123">
        <v>0.0056803631953445555</v>
      </c>
      <c r="D554" s="84" t="s">
        <v>1687</v>
      </c>
      <c r="E554" s="84" t="b">
        <v>0</v>
      </c>
      <c r="F554" s="84" t="b">
        <v>0</v>
      </c>
      <c r="G554" s="84" t="b">
        <v>0</v>
      </c>
    </row>
    <row r="555" spans="1:7" ht="15">
      <c r="A555" s="84" t="s">
        <v>326</v>
      </c>
      <c r="B555" s="84">
        <v>2</v>
      </c>
      <c r="C555" s="123">
        <v>0</v>
      </c>
      <c r="D555" s="84" t="s">
        <v>1688</v>
      </c>
      <c r="E555" s="84" t="b">
        <v>0</v>
      </c>
      <c r="F555" s="84" t="b">
        <v>0</v>
      </c>
      <c r="G555" s="84" t="b">
        <v>0</v>
      </c>
    </row>
    <row r="556" spans="1:7" ht="15">
      <c r="A556" s="84" t="s">
        <v>2453</v>
      </c>
      <c r="B556" s="84">
        <v>2</v>
      </c>
      <c r="C556" s="123">
        <v>0</v>
      </c>
      <c r="D556" s="84" t="s">
        <v>1688</v>
      </c>
      <c r="E556" s="84" t="b">
        <v>1</v>
      </c>
      <c r="F556" s="84" t="b">
        <v>0</v>
      </c>
      <c r="G556" s="84" t="b">
        <v>0</v>
      </c>
    </row>
    <row r="557" spans="1:7" ht="15">
      <c r="A557" s="84" t="s">
        <v>1806</v>
      </c>
      <c r="B557" s="84">
        <v>2</v>
      </c>
      <c r="C557" s="123">
        <v>0</v>
      </c>
      <c r="D557" s="84" t="s">
        <v>1688</v>
      </c>
      <c r="E557" s="84" t="b">
        <v>0</v>
      </c>
      <c r="F557" s="84" t="b">
        <v>0</v>
      </c>
      <c r="G557" s="84" t="b">
        <v>0</v>
      </c>
    </row>
    <row r="558" spans="1:7" ht="15">
      <c r="A558" s="84" t="s">
        <v>2454</v>
      </c>
      <c r="B558" s="84">
        <v>2</v>
      </c>
      <c r="C558" s="123">
        <v>0</v>
      </c>
      <c r="D558" s="84" t="s">
        <v>1688</v>
      </c>
      <c r="E558" s="84" t="b">
        <v>0</v>
      </c>
      <c r="F558" s="84" t="b">
        <v>0</v>
      </c>
      <c r="G558" s="84" t="b">
        <v>0</v>
      </c>
    </row>
    <row r="559" spans="1:7" ht="15">
      <c r="A559" s="84" t="s">
        <v>2455</v>
      </c>
      <c r="B559" s="84">
        <v>2</v>
      </c>
      <c r="C559" s="123">
        <v>0</v>
      </c>
      <c r="D559" s="84" t="s">
        <v>1688</v>
      </c>
      <c r="E559" s="84" t="b">
        <v>1</v>
      </c>
      <c r="F559" s="84" t="b">
        <v>0</v>
      </c>
      <c r="G559" s="84" t="b">
        <v>0</v>
      </c>
    </row>
    <row r="560" spans="1:7" ht="15">
      <c r="A560" s="84" t="s">
        <v>1808</v>
      </c>
      <c r="B560" s="84">
        <v>2</v>
      </c>
      <c r="C560" s="123">
        <v>0</v>
      </c>
      <c r="D560" s="84" t="s">
        <v>1688</v>
      </c>
      <c r="E560" s="84" t="b">
        <v>0</v>
      </c>
      <c r="F560" s="84" t="b">
        <v>0</v>
      </c>
      <c r="G560" s="84" t="b">
        <v>0</v>
      </c>
    </row>
    <row r="561" spans="1:7" ht="15">
      <c r="A561" s="84" t="s">
        <v>2456</v>
      </c>
      <c r="B561" s="84">
        <v>2</v>
      </c>
      <c r="C561" s="123">
        <v>0</v>
      </c>
      <c r="D561" s="84" t="s">
        <v>1688</v>
      </c>
      <c r="E561" s="84" t="b">
        <v>0</v>
      </c>
      <c r="F561" s="84" t="b">
        <v>0</v>
      </c>
      <c r="G561" s="84" t="b">
        <v>0</v>
      </c>
    </row>
    <row r="562" spans="1:7" ht="15">
      <c r="A562" s="84" t="s">
        <v>2330</v>
      </c>
      <c r="B562" s="84">
        <v>2</v>
      </c>
      <c r="C562" s="123">
        <v>0</v>
      </c>
      <c r="D562" s="84" t="s">
        <v>1688</v>
      </c>
      <c r="E562" s="84" t="b">
        <v>0</v>
      </c>
      <c r="F562" s="84" t="b">
        <v>0</v>
      </c>
      <c r="G562" s="84" t="b">
        <v>0</v>
      </c>
    </row>
    <row r="563" spans="1:7" ht="15">
      <c r="A563" s="84" t="s">
        <v>1812</v>
      </c>
      <c r="B563" s="84">
        <v>2</v>
      </c>
      <c r="C563" s="123">
        <v>0</v>
      </c>
      <c r="D563" s="84" t="s">
        <v>1688</v>
      </c>
      <c r="E563" s="84" t="b">
        <v>1</v>
      </c>
      <c r="F563" s="84" t="b">
        <v>0</v>
      </c>
      <c r="G563" s="84" t="b">
        <v>0</v>
      </c>
    </row>
    <row r="564" spans="1:7" ht="15">
      <c r="A564" s="84" t="s">
        <v>451</v>
      </c>
      <c r="B564" s="84">
        <v>2</v>
      </c>
      <c r="C564" s="123">
        <v>0</v>
      </c>
      <c r="D564" s="84" t="s">
        <v>1688</v>
      </c>
      <c r="E564" s="84" t="b">
        <v>0</v>
      </c>
      <c r="F564" s="84" t="b">
        <v>0</v>
      </c>
      <c r="G564" s="84" t="b">
        <v>0</v>
      </c>
    </row>
    <row r="565" spans="1:7" ht="15">
      <c r="A565" s="84" t="s">
        <v>2292</v>
      </c>
      <c r="B565" s="84">
        <v>4</v>
      </c>
      <c r="C565" s="123">
        <v>0</v>
      </c>
      <c r="D565" s="84" t="s">
        <v>1689</v>
      </c>
      <c r="E565" s="84" t="b">
        <v>0</v>
      </c>
      <c r="F565" s="84" t="b">
        <v>0</v>
      </c>
      <c r="G565" s="84" t="b">
        <v>0</v>
      </c>
    </row>
    <row r="566" spans="1:7" ht="15">
      <c r="A566" s="84" t="s">
        <v>2369</v>
      </c>
      <c r="B566" s="84">
        <v>2</v>
      </c>
      <c r="C566" s="123">
        <v>0</v>
      </c>
      <c r="D566" s="84" t="s">
        <v>1689</v>
      </c>
      <c r="E566" s="84" t="b">
        <v>1</v>
      </c>
      <c r="F566" s="84" t="b">
        <v>0</v>
      </c>
      <c r="G566" s="84" t="b">
        <v>0</v>
      </c>
    </row>
    <row r="567" spans="1:7" ht="15">
      <c r="A567" s="84" t="s">
        <v>2299</v>
      </c>
      <c r="B567" s="84">
        <v>2</v>
      </c>
      <c r="C567" s="123">
        <v>0</v>
      </c>
      <c r="D567" s="84" t="s">
        <v>1689</v>
      </c>
      <c r="E567" s="84" t="b">
        <v>0</v>
      </c>
      <c r="F567" s="84" t="b">
        <v>0</v>
      </c>
      <c r="G567" s="84" t="b">
        <v>0</v>
      </c>
    </row>
    <row r="568" spans="1:7" ht="15">
      <c r="A568" s="84" t="s">
        <v>2370</v>
      </c>
      <c r="B568" s="84">
        <v>2</v>
      </c>
      <c r="C568" s="123">
        <v>0</v>
      </c>
      <c r="D568" s="84" t="s">
        <v>1689</v>
      </c>
      <c r="E568" s="84" t="b">
        <v>0</v>
      </c>
      <c r="F568" s="84" t="b">
        <v>1</v>
      </c>
      <c r="G568" s="84" t="b">
        <v>0</v>
      </c>
    </row>
    <row r="569" spans="1:7" ht="15">
      <c r="A569" s="84" t="s">
        <v>2371</v>
      </c>
      <c r="B569" s="84">
        <v>2</v>
      </c>
      <c r="C569" s="123">
        <v>0</v>
      </c>
      <c r="D569" s="84" t="s">
        <v>1689</v>
      </c>
      <c r="E569" s="84" t="b">
        <v>0</v>
      </c>
      <c r="F569" s="84" t="b">
        <v>0</v>
      </c>
      <c r="G569" s="84" t="b">
        <v>0</v>
      </c>
    </row>
    <row r="570" spans="1:7" ht="15">
      <c r="A570" s="84" t="s">
        <v>451</v>
      </c>
      <c r="B570" s="84">
        <v>2</v>
      </c>
      <c r="C570" s="123">
        <v>0</v>
      </c>
      <c r="D570" s="84" t="s">
        <v>1689</v>
      </c>
      <c r="E570" s="84" t="b">
        <v>0</v>
      </c>
      <c r="F570" s="84" t="b">
        <v>0</v>
      </c>
      <c r="G570" s="84" t="b">
        <v>0</v>
      </c>
    </row>
    <row r="571" spans="1:7" ht="15">
      <c r="A571" s="84" t="s">
        <v>1881</v>
      </c>
      <c r="B571" s="84">
        <v>3</v>
      </c>
      <c r="C571" s="123">
        <v>0</v>
      </c>
      <c r="D571" s="84" t="s">
        <v>1690</v>
      </c>
      <c r="E571" s="84" t="b">
        <v>1</v>
      </c>
      <c r="F571" s="84" t="b">
        <v>0</v>
      </c>
      <c r="G571" s="84" t="b">
        <v>0</v>
      </c>
    </row>
    <row r="572" spans="1:7" ht="15">
      <c r="A572" s="84" t="s">
        <v>2375</v>
      </c>
      <c r="B572" s="84">
        <v>2</v>
      </c>
      <c r="C572" s="123">
        <v>0</v>
      </c>
      <c r="D572" s="84" t="s">
        <v>1690</v>
      </c>
      <c r="E572" s="84" t="b">
        <v>0</v>
      </c>
      <c r="F572" s="84" t="b">
        <v>0</v>
      </c>
      <c r="G572" s="84" t="b">
        <v>0</v>
      </c>
    </row>
    <row r="573" spans="1:7" ht="15">
      <c r="A573" s="84" t="s">
        <v>2376</v>
      </c>
      <c r="B573" s="84">
        <v>2</v>
      </c>
      <c r="C573" s="123">
        <v>0</v>
      </c>
      <c r="D573" s="84" t="s">
        <v>1690</v>
      </c>
      <c r="E573" s="84" t="b">
        <v>0</v>
      </c>
      <c r="F573" s="84" t="b">
        <v>0</v>
      </c>
      <c r="G573" s="84" t="b">
        <v>0</v>
      </c>
    </row>
    <row r="574" spans="1:7" ht="15">
      <c r="A574" s="84" t="s">
        <v>2294</v>
      </c>
      <c r="B574" s="84">
        <v>2</v>
      </c>
      <c r="C574" s="123">
        <v>0</v>
      </c>
      <c r="D574" s="84" t="s">
        <v>1690</v>
      </c>
      <c r="E574" s="84" t="b">
        <v>0</v>
      </c>
      <c r="F574" s="84" t="b">
        <v>0</v>
      </c>
      <c r="G574" s="84" t="b">
        <v>0</v>
      </c>
    </row>
    <row r="575" spans="1:7" ht="15">
      <c r="A575" s="84" t="s">
        <v>2310</v>
      </c>
      <c r="B575" s="84">
        <v>2</v>
      </c>
      <c r="C575" s="123">
        <v>0</v>
      </c>
      <c r="D575" s="84" t="s">
        <v>1690</v>
      </c>
      <c r="E575" s="84" t="b">
        <v>0</v>
      </c>
      <c r="F575" s="84" t="b">
        <v>0</v>
      </c>
      <c r="G575" s="84" t="b">
        <v>0</v>
      </c>
    </row>
    <row r="576" spans="1:7" ht="15">
      <c r="A576" s="84" t="s">
        <v>451</v>
      </c>
      <c r="B576" s="84">
        <v>2</v>
      </c>
      <c r="C576" s="123">
        <v>0</v>
      </c>
      <c r="D576" s="84" t="s">
        <v>1690</v>
      </c>
      <c r="E576" s="84" t="b">
        <v>0</v>
      </c>
      <c r="F576" s="84" t="b">
        <v>0</v>
      </c>
      <c r="G576" s="84" t="b">
        <v>0</v>
      </c>
    </row>
    <row r="577" spans="1:7" ht="15">
      <c r="A577" s="84" t="s">
        <v>1808</v>
      </c>
      <c r="B577" s="84">
        <v>2</v>
      </c>
      <c r="C577" s="123">
        <v>0</v>
      </c>
      <c r="D577" s="84" t="s">
        <v>1690</v>
      </c>
      <c r="E577" s="84" t="b">
        <v>0</v>
      </c>
      <c r="F577" s="84" t="b">
        <v>0</v>
      </c>
      <c r="G577" s="84" t="b">
        <v>0</v>
      </c>
    </row>
    <row r="578" spans="1:7" ht="15">
      <c r="A578" s="84" t="s">
        <v>1834</v>
      </c>
      <c r="B578" s="84">
        <v>2</v>
      </c>
      <c r="C578" s="123">
        <v>0</v>
      </c>
      <c r="D578" s="84" t="s">
        <v>1690</v>
      </c>
      <c r="E578" s="84" t="b">
        <v>0</v>
      </c>
      <c r="F578" s="84" t="b">
        <v>0</v>
      </c>
      <c r="G578" s="84" t="b">
        <v>0</v>
      </c>
    </row>
    <row r="579" spans="1:7" ht="15">
      <c r="A579" s="84" t="s">
        <v>2292</v>
      </c>
      <c r="B579" s="84">
        <v>2</v>
      </c>
      <c r="C579" s="123">
        <v>0</v>
      </c>
      <c r="D579" s="84" t="s">
        <v>1690</v>
      </c>
      <c r="E579" s="84" t="b">
        <v>0</v>
      </c>
      <c r="F579" s="84" t="b">
        <v>0</v>
      </c>
      <c r="G579" s="84" t="b">
        <v>0</v>
      </c>
    </row>
    <row r="580" spans="1:7" ht="15">
      <c r="A580" s="84" t="s">
        <v>2296</v>
      </c>
      <c r="B580" s="84">
        <v>2</v>
      </c>
      <c r="C580" s="123">
        <v>0</v>
      </c>
      <c r="D580" s="84" t="s">
        <v>1690</v>
      </c>
      <c r="E580" s="84" t="b">
        <v>0</v>
      </c>
      <c r="F580" s="84" t="b">
        <v>0</v>
      </c>
      <c r="G580" s="84" t="b">
        <v>0</v>
      </c>
    </row>
    <row r="581" spans="1:7" ht="15">
      <c r="A581" s="84" t="s">
        <v>2304</v>
      </c>
      <c r="B581" s="84">
        <v>2</v>
      </c>
      <c r="C581" s="123">
        <v>0.018814374728998825</v>
      </c>
      <c r="D581" s="84" t="s">
        <v>1690</v>
      </c>
      <c r="E581" s="84" t="b">
        <v>0</v>
      </c>
      <c r="F581" s="84" t="b">
        <v>0</v>
      </c>
      <c r="G581" s="84" t="b">
        <v>0</v>
      </c>
    </row>
    <row r="582" spans="1:7" ht="15">
      <c r="A582" s="84" t="s">
        <v>2311</v>
      </c>
      <c r="B582" s="84">
        <v>4</v>
      </c>
      <c r="C582" s="123">
        <v>0.01973967184681844</v>
      </c>
      <c r="D582" s="84" t="s">
        <v>1691</v>
      </c>
      <c r="E582" s="84" t="b">
        <v>0</v>
      </c>
      <c r="F582" s="84" t="b">
        <v>0</v>
      </c>
      <c r="G582" s="84" t="b">
        <v>0</v>
      </c>
    </row>
    <row r="583" spans="1:7" ht="15">
      <c r="A583" s="84" t="s">
        <v>2312</v>
      </c>
      <c r="B583" s="84">
        <v>4</v>
      </c>
      <c r="C583" s="123">
        <v>0.01973967184681844</v>
      </c>
      <c r="D583" s="84" t="s">
        <v>1691</v>
      </c>
      <c r="E583" s="84" t="b">
        <v>0</v>
      </c>
      <c r="F583" s="84" t="b">
        <v>0</v>
      </c>
      <c r="G583" s="84" t="b">
        <v>0</v>
      </c>
    </row>
    <row r="584" spans="1:7" ht="15">
      <c r="A584" s="84" t="s">
        <v>470</v>
      </c>
      <c r="B584" s="84">
        <v>3</v>
      </c>
      <c r="C584" s="123">
        <v>0.00614452802991639</v>
      </c>
      <c r="D584" s="84" t="s">
        <v>1691</v>
      </c>
      <c r="E584" s="84" t="b">
        <v>0</v>
      </c>
      <c r="F584" s="84" t="b">
        <v>0</v>
      </c>
      <c r="G584" s="84" t="b">
        <v>0</v>
      </c>
    </row>
    <row r="585" spans="1:7" ht="15">
      <c r="A585" s="84" t="s">
        <v>302</v>
      </c>
      <c r="B585" s="84">
        <v>2</v>
      </c>
      <c r="C585" s="123">
        <v>0.00986983592340922</v>
      </c>
      <c r="D585" s="84" t="s">
        <v>1691</v>
      </c>
      <c r="E585" s="84" t="b">
        <v>0</v>
      </c>
      <c r="F585" s="84" t="b">
        <v>0</v>
      </c>
      <c r="G585" s="84" t="b">
        <v>0</v>
      </c>
    </row>
    <row r="586" spans="1:7" ht="15">
      <c r="A586" s="84" t="s">
        <v>2378</v>
      </c>
      <c r="B586" s="84">
        <v>2</v>
      </c>
      <c r="C586" s="123">
        <v>0.00986983592340922</v>
      </c>
      <c r="D586" s="84" t="s">
        <v>1691</v>
      </c>
      <c r="E586" s="84" t="b">
        <v>1</v>
      </c>
      <c r="F586" s="84" t="b">
        <v>0</v>
      </c>
      <c r="G586" s="84" t="b">
        <v>0</v>
      </c>
    </row>
    <row r="587" spans="1:7" ht="15">
      <c r="A587" s="84" t="s">
        <v>878</v>
      </c>
      <c r="B587" s="84">
        <v>2</v>
      </c>
      <c r="C587" s="123">
        <v>0.00986983592340922</v>
      </c>
      <c r="D587" s="84" t="s">
        <v>1691</v>
      </c>
      <c r="E587" s="84" t="b">
        <v>0</v>
      </c>
      <c r="F587" s="84" t="b">
        <v>0</v>
      </c>
      <c r="G587" s="84" t="b">
        <v>0</v>
      </c>
    </row>
    <row r="588" spans="1:7" ht="15">
      <c r="A588" s="84" t="s">
        <v>2379</v>
      </c>
      <c r="B588" s="84">
        <v>2</v>
      </c>
      <c r="C588" s="123">
        <v>0.00986983592340922</v>
      </c>
      <c r="D588" s="84" t="s">
        <v>1691</v>
      </c>
      <c r="E588" s="84" t="b">
        <v>1</v>
      </c>
      <c r="F588" s="84" t="b">
        <v>0</v>
      </c>
      <c r="G588" s="84" t="b">
        <v>0</v>
      </c>
    </row>
    <row r="589" spans="1:7" ht="15">
      <c r="A589" s="84" t="s">
        <v>2380</v>
      </c>
      <c r="B589" s="84">
        <v>2</v>
      </c>
      <c r="C589" s="123">
        <v>0.00986983592340922</v>
      </c>
      <c r="D589" s="84" t="s">
        <v>1691</v>
      </c>
      <c r="E589" s="84" t="b">
        <v>0</v>
      </c>
      <c r="F589" s="84" t="b">
        <v>0</v>
      </c>
      <c r="G589" s="84" t="b">
        <v>0</v>
      </c>
    </row>
    <row r="590" spans="1:7" ht="15">
      <c r="A590" s="84" t="s">
        <v>2381</v>
      </c>
      <c r="B590" s="84">
        <v>2</v>
      </c>
      <c r="C590" s="123">
        <v>0.00986983592340922</v>
      </c>
      <c r="D590" s="84" t="s">
        <v>1691</v>
      </c>
      <c r="E590" s="84" t="b">
        <v>0</v>
      </c>
      <c r="F590" s="84" t="b">
        <v>0</v>
      </c>
      <c r="G590" s="84" t="b">
        <v>0</v>
      </c>
    </row>
    <row r="591" spans="1:7" ht="15">
      <c r="A591" s="84" t="s">
        <v>2382</v>
      </c>
      <c r="B591" s="84">
        <v>2</v>
      </c>
      <c r="C591" s="123">
        <v>0.00986983592340922</v>
      </c>
      <c r="D591" s="84" t="s">
        <v>1691</v>
      </c>
      <c r="E591" s="84" t="b">
        <v>0</v>
      </c>
      <c r="F591" s="84" t="b">
        <v>0</v>
      </c>
      <c r="G591" s="84" t="b">
        <v>0</v>
      </c>
    </row>
    <row r="592" spans="1:7" ht="15">
      <c r="A592" s="84" t="s">
        <v>2383</v>
      </c>
      <c r="B592" s="84">
        <v>2</v>
      </c>
      <c r="C592" s="123">
        <v>0.00986983592340922</v>
      </c>
      <c r="D592" s="84" t="s">
        <v>1691</v>
      </c>
      <c r="E592" s="84" t="b">
        <v>0</v>
      </c>
      <c r="F592" s="84" t="b">
        <v>0</v>
      </c>
      <c r="G592" s="84" t="b">
        <v>0</v>
      </c>
    </row>
    <row r="593" spans="1:7" ht="15">
      <c r="A593" s="84" t="s">
        <v>2384</v>
      </c>
      <c r="B593" s="84">
        <v>2</v>
      </c>
      <c r="C593" s="123">
        <v>0.00986983592340922</v>
      </c>
      <c r="D593" s="84" t="s">
        <v>1691</v>
      </c>
      <c r="E593" s="84" t="b">
        <v>0</v>
      </c>
      <c r="F593" s="84" t="b">
        <v>0</v>
      </c>
      <c r="G593" s="84" t="b">
        <v>0</v>
      </c>
    </row>
    <row r="594" spans="1:7" ht="15">
      <c r="A594" s="84" t="s">
        <v>2385</v>
      </c>
      <c r="B594" s="84">
        <v>2</v>
      </c>
      <c r="C594" s="123">
        <v>0.00986983592340922</v>
      </c>
      <c r="D594" s="84" t="s">
        <v>1691</v>
      </c>
      <c r="E594" s="84" t="b">
        <v>0</v>
      </c>
      <c r="F594" s="84" t="b">
        <v>0</v>
      </c>
      <c r="G594" s="84" t="b">
        <v>0</v>
      </c>
    </row>
    <row r="595" spans="1:7" ht="15">
      <c r="A595" s="84" t="s">
        <v>2386</v>
      </c>
      <c r="B595" s="84">
        <v>2</v>
      </c>
      <c r="C595" s="123">
        <v>0.00986983592340922</v>
      </c>
      <c r="D595" s="84" t="s">
        <v>1691</v>
      </c>
      <c r="E595" s="84" t="b">
        <v>0</v>
      </c>
      <c r="F595" s="84" t="b">
        <v>0</v>
      </c>
      <c r="G595" s="84" t="b">
        <v>0</v>
      </c>
    </row>
    <row r="596" spans="1:7" ht="15">
      <c r="A596" s="84" t="s">
        <v>2387</v>
      </c>
      <c r="B596" s="84">
        <v>2</v>
      </c>
      <c r="C596" s="123">
        <v>0.00986983592340922</v>
      </c>
      <c r="D596" s="84" t="s">
        <v>1691</v>
      </c>
      <c r="E596" s="84" t="b">
        <v>1</v>
      </c>
      <c r="F596" s="84" t="b">
        <v>0</v>
      </c>
      <c r="G596" s="84" t="b">
        <v>0</v>
      </c>
    </row>
    <row r="597" spans="1:7" ht="15">
      <c r="A597" s="84" t="s">
        <v>2388</v>
      </c>
      <c r="B597" s="84">
        <v>2</v>
      </c>
      <c r="C597" s="123">
        <v>0.00986983592340922</v>
      </c>
      <c r="D597" s="84" t="s">
        <v>1691</v>
      </c>
      <c r="E597" s="84" t="b">
        <v>0</v>
      </c>
      <c r="F597" s="84" t="b">
        <v>0</v>
      </c>
      <c r="G597" s="84" t="b">
        <v>0</v>
      </c>
    </row>
    <row r="598" spans="1:7" ht="15">
      <c r="A598" s="84" t="s">
        <v>1766</v>
      </c>
      <c r="B598" s="84">
        <v>2</v>
      </c>
      <c r="C598" s="123">
        <v>0.00986983592340922</v>
      </c>
      <c r="D598" s="84" t="s">
        <v>1691</v>
      </c>
      <c r="E598" s="84" t="b">
        <v>0</v>
      </c>
      <c r="F598" s="84" t="b">
        <v>0</v>
      </c>
      <c r="G598" s="84" t="b">
        <v>0</v>
      </c>
    </row>
    <row r="599" spans="1:7" ht="15">
      <c r="A599" s="84" t="s">
        <v>451</v>
      </c>
      <c r="B599" s="84">
        <v>2</v>
      </c>
      <c r="C599" s="123">
        <v>0.00986983592340922</v>
      </c>
      <c r="D599" s="84" t="s">
        <v>1691</v>
      </c>
      <c r="E599" s="84" t="b">
        <v>0</v>
      </c>
      <c r="F599" s="84" t="b">
        <v>0</v>
      </c>
      <c r="G599" s="84" t="b">
        <v>0</v>
      </c>
    </row>
    <row r="600" spans="1:7" ht="15">
      <c r="A600" s="84" t="s">
        <v>1769</v>
      </c>
      <c r="B600" s="84">
        <v>2</v>
      </c>
      <c r="C600" s="123">
        <v>0.00986983592340922</v>
      </c>
      <c r="D600" s="84" t="s">
        <v>1691</v>
      </c>
      <c r="E600" s="84" t="b">
        <v>0</v>
      </c>
      <c r="F600" s="84" t="b">
        <v>0</v>
      </c>
      <c r="G600" s="84" t="b">
        <v>0</v>
      </c>
    </row>
    <row r="601" spans="1:7" ht="15">
      <c r="A601" s="84" t="s">
        <v>1767</v>
      </c>
      <c r="B601" s="84">
        <v>2</v>
      </c>
      <c r="C601" s="123">
        <v>0.00986983592340922</v>
      </c>
      <c r="D601" s="84" t="s">
        <v>1691</v>
      </c>
      <c r="E601" s="84" t="b">
        <v>0</v>
      </c>
      <c r="F601" s="84" t="b">
        <v>0</v>
      </c>
      <c r="G601" s="84" t="b">
        <v>0</v>
      </c>
    </row>
    <row r="602" spans="1:7" ht="15">
      <c r="A602" s="84" t="s">
        <v>2389</v>
      </c>
      <c r="B602" s="84">
        <v>2</v>
      </c>
      <c r="C602" s="123">
        <v>0.00986983592340922</v>
      </c>
      <c r="D602" s="84" t="s">
        <v>1691</v>
      </c>
      <c r="E602" s="84" t="b">
        <v>0</v>
      </c>
      <c r="F602" s="84" t="b">
        <v>0</v>
      </c>
      <c r="G602" s="84" t="b">
        <v>0</v>
      </c>
    </row>
    <row r="603" spans="1:7" ht="15">
      <c r="A603" s="84" t="s">
        <v>2390</v>
      </c>
      <c r="B603" s="84">
        <v>2</v>
      </c>
      <c r="C603" s="123">
        <v>0.00986983592340922</v>
      </c>
      <c r="D603" s="84" t="s">
        <v>1691</v>
      </c>
      <c r="E603" s="84" t="b">
        <v>0</v>
      </c>
      <c r="F603" s="84" t="b">
        <v>0</v>
      </c>
      <c r="G603" s="84" t="b">
        <v>0</v>
      </c>
    </row>
    <row r="604" spans="1:7" ht="15">
      <c r="A604" s="84" t="s">
        <v>2391</v>
      </c>
      <c r="B604" s="84">
        <v>2</v>
      </c>
      <c r="C604" s="123">
        <v>0.00986983592340922</v>
      </c>
      <c r="D604" s="84" t="s">
        <v>1691</v>
      </c>
      <c r="E604" s="84" t="b">
        <v>0</v>
      </c>
      <c r="F604" s="84" t="b">
        <v>0</v>
      </c>
      <c r="G604" s="84" t="b">
        <v>0</v>
      </c>
    </row>
    <row r="605" spans="1:7" ht="15">
      <c r="A605" s="84" t="s">
        <v>2392</v>
      </c>
      <c r="B605" s="84">
        <v>2</v>
      </c>
      <c r="C605" s="123">
        <v>0.00986983592340922</v>
      </c>
      <c r="D605" s="84" t="s">
        <v>1691</v>
      </c>
      <c r="E605" s="84" t="b">
        <v>0</v>
      </c>
      <c r="F605" s="84" t="b">
        <v>0</v>
      </c>
      <c r="G605" s="84" t="b">
        <v>0</v>
      </c>
    </row>
    <row r="606" spans="1:7" ht="15">
      <c r="A606" s="84" t="s">
        <v>1768</v>
      </c>
      <c r="B606" s="84">
        <v>2</v>
      </c>
      <c r="C606" s="123">
        <v>0.00986983592340922</v>
      </c>
      <c r="D606" s="84" t="s">
        <v>1691</v>
      </c>
      <c r="E606" s="84" t="b">
        <v>0</v>
      </c>
      <c r="F606" s="84" t="b">
        <v>0</v>
      </c>
      <c r="G606" s="84" t="b">
        <v>0</v>
      </c>
    </row>
    <row r="607" spans="1:7" ht="15">
      <c r="A607" s="84" t="s">
        <v>2393</v>
      </c>
      <c r="B607" s="84">
        <v>2</v>
      </c>
      <c r="C607" s="123">
        <v>0.00986983592340922</v>
      </c>
      <c r="D607" s="84" t="s">
        <v>1691</v>
      </c>
      <c r="E607" s="84" t="b">
        <v>0</v>
      </c>
      <c r="F607" s="84" t="b">
        <v>0</v>
      </c>
      <c r="G607" s="84" t="b">
        <v>0</v>
      </c>
    </row>
    <row r="608" spans="1:7" ht="15">
      <c r="A608" s="84" t="s">
        <v>2394</v>
      </c>
      <c r="B608" s="84">
        <v>2</v>
      </c>
      <c r="C608" s="123">
        <v>0.00986983592340922</v>
      </c>
      <c r="D608" s="84" t="s">
        <v>1691</v>
      </c>
      <c r="E608" s="84" t="b">
        <v>0</v>
      </c>
      <c r="F608" s="84" t="b">
        <v>0</v>
      </c>
      <c r="G608" s="84" t="b">
        <v>0</v>
      </c>
    </row>
    <row r="609" spans="1:7" ht="15">
      <c r="A609" s="84" t="s">
        <v>2395</v>
      </c>
      <c r="B609" s="84">
        <v>2</v>
      </c>
      <c r="C609" s="123">
        <v>0.00986983592340922</v>
      </c>
      <c r="D609" s="84" t="s">
        <v>1691</v>
      </c>
      <c r="E609" s="84" t="b">
        <v>0</v>
      </c>
      <c r="F609" s="84" t="b">
        <v>0</v>
      </c>
      <c r="G609" s="84" t="b">
        <v>0</v>
      </c>
    </row>
    <row r="610" spans="1:7" ht="15">
      <c r="A610" s="84" t="s">
        <v>1876</v>
      </c>
      <c r="B610" s="84">
        <v>2</v>
      </c>
      <c r="C610" s="123">
        <v>0</v>
      </c>
      <c r="D610" s="84" t="s">
        <v>1692</v>
      </c>
      <c r="E610" s="84" t="b">
        <v>1</v>
      </c>
      <c r="F610" s="84" t="b">
        <v>0</v>
      </c>
      <c r="G610" s="84" t="b">
        <v>0</v>
      </c>
    </row>
    <row r="611" spans="1:7" ht="15">
      <c r="A611" s="84" t="s">
        <v>1806</v>
      </c>
      <c r="B611" s="84">
        <v>2</v>
      </c>
      <c r="C611" s="123">
        <v>0</v>
      </c>
      <c r="D611" s="84" t="s">
        <v>1692</v>
      </c>
      <c r="E611" s="84" t="b">
        <v>0</v>
      </c>
      <c r="F611" s="84" t="b">
        <v>0</v>
      </c>
      <c r="G611" s="84" t="b">
        <v>0</v>
      </c>
    </row>
    <row r="612" spans="1:7" ht="15">
      <c r="A612" s="84" t="s">
        <v>1844</v>
      </c>
      <c r="B612" s="84">
        <v>2</v>
      </c>
      <c r="C612" s="123">
        <v>0</v>
      </c>
      <c r="D612" s="84" t="s">
        <v>1692</v>
      </c>
      <c r="E612" s="84" t="b">
        <v>0</v>
      </c>
      <c r="F612" s="84" t="b">
        <v>0</v>
      </c>
      <c r="G612" s="84" t="b">
        <v>0</v>
      </c>
    </row>
    <row r="613" spans="1:7" ht="15">
      <c r="A613" s="84" t="s">
        <v>1812</v>
      </c>
      <c r="B613" s="84">
        <v>2</v>
      </c>
      <c r="C613" s="123">
        <v>0</v>
      </c>
      <c r="D613" s="84" t="s">
        <v>1692</v>
      </c>
      <c r="E613" s="84" t="b">
        <v>1</v>
      </c>
      <c r="F613" s="84" t="b">
        <v>0</v>
      </c>
      <c r="G613" s="84" t="b">
        <v>0</v>
      </c>
    </row>
    <row r="614" spans="1:7" ht="15">
      <c r="A614" s="84" t="s">
        <v>1816</v>
      </c>
      <c r="B614" s="84">
        <v>2</v>
      </c>
      <c r="C614" s="123">
        <v>0</v>
      </c>
      <c r="D614" s="84" t="s">
        <v>1692</v>
      </c>
      <c r="E614" s="84" t="b">
        <v>0</v>
      </c>
      <c r="F614" s="84" t="b">
        <v>1</v>
      </c>
      <c r="G614" s="84" t="b">
        <v>0</v>
      </c>
    </row>
    <row r="615" spans="1:7" ht="15">
      <c r="A615" s="84" t="s">
        <v>1873</v>
      </c>
      <c r="B615" s="84">
        <v>2</v>
      </c>
      <c r="C615" s="123">
        <v>0</v>
      </c>
      <c r="D615" s="84" t="s">
        <v>1692</v>
      </c>
      <c r="E615" s="84" t="b">
        <v>0</v>
      </c>
      <c r="F615" s="84" t="b">
        <v>0</v>
      </c>
      <c r="G615" s="84" t="b">
        <v>0</v>
      </c>
    </row>
    <row r="616" spans="1:7" ht="15">
      <c r="A616" s="84" t="s">
        <v>2398</v>
      </c>
      <c r="B616" s="84">
        <v>2</v>
      </c>
      <c r="C616" s="123">
        <v>0</v>
      </c>
      <c r="D616" s="84" t="s">
        <v>1692</v>
      </c>
      <c r="E616" s="84" t="b">
        <v>0</v>
      </c>
      <c r="F616" s="84" t="b">
        <v>0</v>
      </c>
      <c r="G616" s="84" t="b">
        <v>0</v>
      </c>
    </row>
    <row r="617" spans="1:7" ht="15">
      <c r="A617" s="84" t="s">
        <v>2399</v>
      </c>
      <c r="B617" s="84">
        <v>2</v>
      </c>
      <c r="C617" s="123">
        <v>0</v>
      </c>
      <c r="D617" s="84" t="s">
        <v>1692</v>
      </c>
      <c r="E617" s="84" t="b">
        <v>0</v>
      </c>
      <c r="F617" s="84" t="b">
        <v>0</v>
      </c>
      <c r="G617" s="84" t="b">
        <v>0</v>
      </c>
    </row>
    <row r="618" spans="1:7" ht="15">
      <c r="A618" s="84" t="s">
        <v>2400</v>
      </c>
      <c r="B618" s="84">
        <v>2</v>
      </c>
      <c r="C618" s="123">
        <v>0</v>
      </c>
      <c r="D618" s="84" t="s">
        <v>1692</v>
      </c>
      <c r="E618" s="84" t="b">
        <v>0</v>
      </c>
      <c r="F618" s="84" t="b">
        <v>0</v>
      </c>
      <c r="G618" s="84" t="b">
        <v>0</v>
      </c>
    </row>
    <row r="619" spans="1:7" ht="15">
      <c r="A619" s="84" t="s">
        <v>451</v>
      </c>
      <c r="B619" s="84">
        <v>2</v>
      </c>
      <c r="C619" s="123">
        <v>0</v>
      </c>
      <c r="D619" s="84" t="s">
        <v>1692</v>
      </c>
      <c r="E619" s="84" t="b">
        <v>0</v>
      </c>
      <c r="F619" s="84" t="b">
        <v>0</v>
      </c>
      <c r="G619" s="84" t="b">
        <v>0</v>
      </c>
    </row>
    <row r="620" spans="1:7" ht="15">
      <c r="A620" s="84" t="s">
        <v>1833</v>
      </c>
      <c r="B620" s="84">
        <v>2</v>
      </c>
      <c r="C620" s="123">
        <v>0</v>
      </c>
      <c r="D620" s="84" t="s">
        <v>1693</v>
      </c>
      <c r="E620" s="84" t="b">
        <v>0</v>
      </c>
      <c r="F620" s="84" t="b">
        <v>0</v>
      </c>
      <c r="G620" s="84" t="b">
        <v>0</v>
      </c>
    </row>
    <row r="621" spans="1:7" ht="15">
      <c r="A621" s="84" t="s">
        <v>1806</v>
      </c>
      <c r="B621" s="84">
        <v>2</v>
      </c>
      <c r="C621" s="123">
        <v>0</v>
      </c>
      <c r="D621" s="84" t="s">
        <v>1693</v>
      </c>
      <c r="E621" s="84" t="b">
        <v>0</v>
      </c>
      <c r="F621" s="84" t="b">
        <v>0</v>
      </c>
      <c r="G621" s="84" t="b">
        <v>0</v>
      </c>
    </row>
    <row r="622" spans="1:7" ht="15">
      <c r="A622" s="84" t="s">
        <v>2405</v>
      </c>
      <c r="B622" s="84">
        <v>2</v>
      </c>
      <c r="C622" s="123">
        <v>0</v>
      </c>
      <c r="D622" s="84" t="s">
        <v>1693</v>
      </c>
      <c r="E622" s="84" t="b">
        <v>0</v>
      </c>
      <c r="F622" s="84" t="b">
        <v>0</v>
      </c>
      <c r="G622" s="84" t="b">
        <v>0</v>
      </c>
    </row>
    <row r="623" spans="1:7" ht="15">
      <c r="A623" s="84" t="s">
        <v>466</v>
      </c>
      <c r="B623" s="84">
        <v>2</v>
      </c>
      <c r="C623" s="123">
        <v>0</v>
      </c>
      <c r="D623" s="84" t="s">
        <v>1693</v>
      </c>
      <c r="E623" s="84" t="b">
        <v>0</v>
      </c>
      <c r="F623" s="84" t="b">
        <v>0</v>
      </c>
      <c r="G623" s="84" t="b">
        <v>0</v>
      </c>
    </row>
    <row r="624" spans="1:7" ht="15">
      <c r="A624" s="84" t="s">
        <v>451</v>
      </c>
      <c r="B624" s="84">
        <v>2</v>
      </c>
      <c r="C624" s="123">
        <v>0</v>
      </c>
      <c r="D624" s="84" t="s">
        <v>1693</v>
      </c>
      <c r="E624" s="84" t="b">
        <v>0</v>
      </c>
      <c r="F624" s="84" t="b">
        <v>0</v>
      </c>
      <c r="G624" s="84" t="b">
        <v>0</v>
      </c>
    </row>
    <row r="625" spans="1:7" ht="15">
      <c r="A625" s="84" t="s">
        <v>2340</v>
      </c>
      <c r="B625" s="84">
        <v>3</v>
      </c>
      <c r="C625" s="123">
        <v>0</v>
      </c>
      <c r="D625" s="84" t="s">
        <v>1694</v>
      </c>
      <c r="E625" s="84" t="b">
        <v>0</v>
      </c>
      <c r="F625" s="84" t="b">
        <v>0</v>
      </c>
      <c r="G625" s="84" t="b">
        <v>0</v>
      </c>
    </row>
    <row r="626" spans="1:7" ht="15">
      <c r="A626" s="84" t="s">
        <v>2406</v>
      </c>
      <c r="B626" s="84">
        <v>2</v>
      </c>
      <c r="C626" s="123">
        <v>0</v>
      </c>
      <c r="D626" s="84" t="s">
        <v>1694</v>
      </c>
      <c r="E626" s="84" t="b">
        <v>0</v>
      </c>
      <c r="F626" s="84" t="b">
        <v>0</v>
      </c>
      <c r="G626" s="84" t="b">
        <v>0</v>
      </c>
    </row>
    <row r="627" spans="1:7" ht="15">
      <c r="A627" s="84" t="s">
        <v>2407</v>
      </c>
      <c r="B627" s="84">
        <v>2</v>
      </c>
      <c r="C627" s="123">
        <v>0</v>
      </c>
      <c r="D627" s="84" t="s">
        <v>1694</v>
      </c>
      <c r="E627" s="84" t="b">
        <v>0</v>
      </c>
      <c r="F627" s="84" t="b">
        <v>0</v>
      </c>
      <c r="G627" s="84" t="b">
        <v>0</v>
      </c>
    </row>
    <row r="628" spans="1:7" ht="15">
      <c r="A628" s="84" t="s">
        <v>2304</v>
      </c>
      <c r="B628" s="84">
        <v>2</v>
      </c>
      <c r="C628" s="123">
        <v>0</v>
      </c>
      <c r="D628" s="84" t="s">
        <v>1694</v>
      </c>
      <c r="E628" s="84" t="b">
        <v>0</v>
      </c>
      <c r="F628" s="84" t="b">
        <v>0</v>
      </c>
      <c r="G628" s="84" t="b">
        <v>0</v>
      </c>
    </row>
    <row r="629" spans="1:7" ht="15">
      <c r="A629" s="84" t="s">
        <v>2408</v>
      </c>
      <c r="B629" s="84">
        <v>2</v>
      </c>
      <c r="C629" s="123">
        <v>0</v>
      </c>
      <c r="D629" s="84" t="s">
        <v>1694</v>
      </c>
      <c r="E629" s="84" t="b">
        <v>0</v>
      </c>
      <c r="F629" s="84" t="b">
        <v>0</v>
      </c>
      <c r="G629" s="84" t="b">
        <v>0</v>
      </c>
    </row>
    <row r="630" spans="1:7" ht="15">
      <c r="A630" s="84" t="s">
        <v>2409</v>
      </c>
      <c r="B630" s="84">
        <v>2</v>
      </c>
      <c r="C630" s="123">
        <v>0</v>
      </c>
      <c r="D630" s="84" t="s">
        <v>1694</v>
      </c>
      <c r="E630" s="84" t="b">
        <v>0</v>
      </c>
      <c r="F630" s="84" t="b">
        <v>0</v>
      </c>
      <c r="G630" s="84" t="b">
        <v>0</v>
      </c>
    </row>
    <row r="631" spans="1:7" ht="15">
      <c r="A631" s="84" t="s">
        <v>2410</v>
      </c>
      <c r="B631" s="84">
        <v>2</v>
      </c>
      <c r="C631" s="123">
        <v>0</v>
      </c>
      <c r="D631" s="84" t="s">
        <v>1694</v>
      </c>
      <c r="E631" s="84" t="b">
        <v>0</v>
      </c>
      <c r="F631" s="84" t="b">
        <v>0</v>
      </c>
      <c r="G631" s="84" t="b">
        <v>0</v>
      </c>
    </row>
    <row r="632" spans="1:7" ht="15">
      <c r="A632" s="84" t="s">
        <v>2294</v>
      </c>
      <c r="B632" s="84">
        <v>2</v>
      </c>
      <c r="C632" s="123">
        <v>0</v>
      </c>
      <c r="D632" s="84" t="s">
        <v>1694</v>
      </c>
      <c r="E632" s="84" t="b">
        <v>0</v>
      </c>
      <c r="F632" s="84" t="b">
        <v>0</v>
      </c>
      <c r="G632" s="84" t="b">
        <v>0</v>
      </c>
    </row>
    <row r="633" spans="1:7" ht="15">
      <c r="A633" s="84" t="s">
        <v>2341</v>
      </c>
      <c r="B633" s="84">
        <v>2</v>
      </c>
      <c r="C633" s="123">
        <v>0</v>
      </c>
      <c r="D633" s="84" t="s">
        <v>1694</v>
      </c>
      <c r="E633" s="84" t="b">
        <v>0</v>
      </c>
      <c r="F633" s="84" t="b">
        <v>0</v>
      </c>
      <c r="G633" s="84" t="b">
        <v>0</v>
      </c>
    </row>
    <row r="634" spans="1:7" ht="15">
      <c r="A634" s="84" t="s">
        <v>2411</v>
      </c>
      <c r="B634" s="84">
        <v>2</v>
      </c>
      <c r="C634" s="123">
        <v>0</v>
      </c>
      <c r="D634" s="84" t="s">
        <v>1694</v>
      </c>
      <c r="E634" s="84" t="b">
        <v>0</v>
      </c>
      <c r="F634" s="84" t="b">
        <v>0</v>
      </c>
      <c r="G634" s="84" t="b">
        <v>0</v>
      </c>
    </row>
    <row r="635" spans="1:7" ht="15">
      <c r="A635" s="84" t="s">
        <v>2412</v>
      </c>
      <c r="B635" s="84">
        <v>2</v>
      </c>
      <c r="C635" s="123">
        <v>0</v>
      </c>
      <c r="D635" s="84" t="s">
        <v>1694</v>
      </c>
      <c r="E635" s="84" t="b">
        <v>0</v>
      </c>
      <c r="F635" s="84" t="b">
        <v>0</v>
      </c>
      <c r="G635" s="84" t="b">
        <v>0</v>
      </c>
    </row>
    <row r="636" spans="1:7" ht="15">
      <c r="A636" s="84" t="s">
        <v>2413</v>
      </c>
      <c r="B636" s="84">
        <v>2</v>
      </c>
      <c r="C636" s="123">
        <v>0</v>
      </c>
      <c r="D636" s="84" t="s">
        <v>1694</v>
      </c>
      <c r="E636" s="84" t="b">
        <v>0</v>
      </c>
      <c r="F636" s="84" t="b">
        <v>0</v>
      </c>
      <c r="G636" s="84" t="b">
        <v>0</v>
      </c>
    </row>
    <row r="637" spans="1:7" ht="15">
      <c r="A637" s="84" t="s">
        <v>2423</v>
      </c>
      <c r="B637" s="84">
        <v>2</v>
      </c>
      <c r="C637" s="123">
        <v>0</v>
      </c>
      <c r="D637" s="84" t="s">
        <v>1695</v>
      </c>
      <c r="E637" s="84" t="b">
        <v>0</v>
      </c>
      <c r="F637" s="84" t="b">
        <v>0</v>
      </c>
      <c r="G637" s="84" t="b">
        <v>0</v>
      </c>
    </row>
    <row r="638" spans="1:7" ht="15">
      <c r="A638" s="84" t="s">
        <v>1849</v>
      </c>
      <c r="B638" s="84">
        <v>2</v>
      </c>
      <c r="C638" s="123">
        <v>0</v>
      </c>
      <c r="D638" s="84" t="s">
        <v>1695</v>
      </c>
      <c r="E638" s="84" t="b">
        <v>0</v>
      </c>
      <c r="F638" s="84" t="b">
        <v>0</v>
      </c>
      <c r="G638" s="84" t="b">
        <v>0</v>
      </c>
    </row>
    <row r="639" spans="1:7" ht="15">
      <c r="A639" s="84" t="s">
        <v>1806</v>
      </c>
      <c r="B639" s="84">
        <v>2</v>
      </c>
      <c r="C639" s="123">
        <v>0</v>
      </c>
      <c r="D639" s="84" t="s">
        <v>1695</v>
      </c>
      <c r="E639" s="84" t="b">
        <v>0</v>
      </c>
      <c r="F639" s="84" t="b">
        <v>0</v>
      </c>
      <c r="G639" s="84" t="b">
        <v>0</v>
      </c>
    </row>
    <row r="640" spans="1:7" ht="15">
      <c r="A640" s="84" t="s">
        <v>1774</v>
      </c>
      <c r="B640" s="84">
        <v>2</v>
      </c>
      <c r="C640" s="123">
        <v>0</v>
      </c>
      <c r="D640" s="84" t="s">
        <v>1695</v>
      </c>
      <c r="E640" s="84" t="b">
        <v>0</v>
      </c>
      <c r="F640" s="84" t="b">
        <v>1</v>
      </c>
      <c r="G640" s="84" t="b">
        <v>0</v>
      </c>
    </row>
    <row r="641" spans="1:7" ht="15">
      <c r="A641" s="84" t="s">
        <v>2295</v>
      </c>
      <c r="B641" s="84">
        <v>2</v>
      </c>
      <c r="C641" s="123">
        <v>0</v>
      </c>
      <c r="D641" s="84" t="s">
        <v>1695</v>
      </c>
      <c r="E641" s="84" t="b">
        <v>0</v>
      </c>
      <c r="F641" s="84" t="b">
        <v>0</v>
      </c>
      <c r="G641" s="84" t="b">
        <v>0</v>
      </c>
    </row>
    <row r="642" spans="1:7" ht="15">
      <c r="A642" s="84" t="s">
        <v>451</v>
      </c>
      <c r="B642" s="84">
        <v>2</v>
      </c>
      <c r="C642" s="123">
        <v>0</v>
      </c>
      <c r="D642" s="84" t="s">
        <v>1695</v>
      </c>
      <c r="E642" s="84" t="b">
        <v>0</v>
      </c>
      <c r="F642" s="84" t="b">
        <v>0</v>
      </c>
      <c r="G642" s="84" t="b">
        <v>0</v>
      </c>
    </row>
    <row r="643" spans="1:7" ht="15">
      <c r="A643" s="84" t="s">
        <v>451</v>
      </c>
      <c r="B643" s="84">
        <v>2</v>
      </c>
      <c r="C643" s="123">
        <v>0</v>
      </c>
      <c r="D643" s="84" t="s">
        <v>1696</v>
      </c>
      <c r="E643" s="84" t="b">
        <v>0</v>
      </c>
      <c r="F643" s="84" t="b">
        <v>0</v>
      </c>
      <c r="G643" s="84" t="b">
        <v>0</v>
      </c>
    </row>
    <row r="644" spans="1:7" ht="15">
      <c r="A644" s="84" t="s">
        <v>2306</v>
      </c>
      <c r="B644" s="84">
        <v>2</v>
      </c>
      <c r="C644" s="123">
        <v>0</v>
      </c>
      <c r="D644" s="84" t="s">
        <v>1696</v>
      </c>
      <c r="E644" s="84" t="b">
        <v>0</v>
      </c>
      <c r="F644" s="84" t="b">
        <v>0</v>
      </c>
      <c r="G644" s="84" t="b">
        <v>0</v>
      </c>
    </row>
    <row r="645" spans="1:7" ht="15">
      <c r="A645" s="84" t="s">
        <v>2425</v>
      </c>
      <c r="B645" s="84">
        <v>2</v>
      </c>
      <c r="C645" s="123">
        <v>0</v>
      </c>
      <c r="D645" s="84" t="s">
        <v>1696</v>
      </c>
      <c r="E645" s="84" t="b">
        <v>1</v>
      </c>
      <c r="F645" s="84" t="b">
        <v>0</v>
      </c>
      <c r="G645" s="84" t="b">
        <v>0</v>
      </c>
    </row>
    <row r="646" spans="1:7" ht="15">
      <c r="A646" s="84" t="s">
        <v>2426</v>
      </c>
      <c r="B646" s="84">
        <v>2</v>
      </c>
      <c r="C646" s="123">
        <v>0</v>
      </c>
      <c r="D646" s="84" t="s">
        <v>1696</v>
      </c>
      <c r="E646" s="84" t="b">
        <v>0</v>
      </c>
      <c r="F646" s="84" t="b">
        <v>0</v>
      </c>
      <c r="G646" s="84" t="b">
        <v>0</v>
      </c>
    </row>
    <row r="647" spans="1:7" ht="15">
      <c r="A647" s="84" t="s">
        <v>2427</v>
      </c>
      <c r="B647" s="84">
        <v>2</v>
      </c>
      <c r="C647" s="123">
        <v>0</v>
      </c>
      <c r="D647" s="84" t="s">
        <v>1696</v>
      </c>
      <c r="E647" s="84" t="b">
        <v>0</v>
      </c>
      <c r="F647" s="84" t="b">
        <v>0</v>
      </c>
      <c r="G647" s="84" t="b">
        <v>0</v>
      </c>
    </row>
    <row r="648" spans="1:7" ht="15">
      <c r="A648" s="84" t="s">
        <v>2360</v>
      </c>
      <c r="B648" s="84">
        <v>2</v>
      </c>
      <c r="C648" s="123">
        <v>0</v>
      </c>
      <c r="D648" s="84" t="s">
        <v>1696</v>
      </c>
      <c r="E648" s="84" t="b">
        <v>0</v>
      </c>
      <c r="F648" s="84" t="b">
        <v>0</v>
      </c>
      <c r="G648" s="84" t="b">
        <v>0</v>
      </c>
    </row>
    <row r="649" spans="1:7" ht="15">
      <c r="A649" s="84" t="s">
        <v>2295</v>
      </c>
      <c r="B649" s="84">
        <v>2</v>
      </c>
      <c r="C649" s="123">
        <v>0</v>
      </c>
      <c r="D649" s="84" t="s">
        <v>1696</v>
      </c>
      <c r="E649" s="84" t="b">
        <v>0</v>
      </c>
      <c r="F649" s="84" t="b">
        <v>0</v>
      </c>
      <c r="G649" s="84" t="b">
        <v>0</v>
      </c>
    </row>
    <row r="650" spans="1:7" ht="15">
      <c r="A650" s="84" t="s">
        <v>2428</v>
      </c>
      <c r="B650" s="84">
        <v>2</v>
      </c>
      <c r="C650" s="123">
        <v>0</v>
      </c>
      <c r="D650" s="84" t="s">
        <v>1696</v>
      </c>
      <c r="E650" s="84" t="b">
        <v>0</v>
      </c>
      <c r="F650" s="84" t="b">
        <v>0</v>
      </c>
      <c r="G650" s="84" t="b">
        <v>0</v>
      </c>
    </row>
    <row r="651" spans="1:7" ht="15">
      <c r="A651" s="84" t="s">
        <v>2326</v>
      </c>
      <c r="B651" s="84">
        <v>2</v>
      </c>
      <c r="C651" s="123">
        <v>0</v>
      </c>
      <c r="D651" s="84" t="s">
        <v>1696</v>
      </c>
      <c r="E651" s="84" t="b">
        <v>0</v>
      </c>
      <c r="F651" s="84" t="b">
        <v>0</v>
      </c>
      <c r="G651" s="84" t="b">
        <v>0</v>
      </c>
    </row>
    <row r="652" spans="1:7" ht="15">
      <c r="A652" s="84" t="s">
        <v>2429</v>
      </c>
      <c r="B652" s="84">
        <v>2</v>
      </c>
      <c r="C652" s="123">
        <v>0</v>
      </c>
      <c r="D652" s="84" t="s">
        <v>1696</v>
      </c>
      <c r="E652" s="84" t="b">
        <v>0</v>
      </c>
      <c r="F652" s="84" t="b">
        <v>0</v>
      </c>
      <c r="G652" s="84" t="b">
        <v>0</v>
      </c>
    </row>
    <row r="653" spans="1:7" ht="15">
      <c r="A653" s="84" t="s">
        <v>2430</v>
      </c>
      <c r="B653" s="84">
        <v>2</v>
      </c>
      <c r="C653" s="123">
        <v>0</v>
      </c>
      <c r="D653" s="84" t="s">
        <v>1696</v>
      </c>
      <c r="E653" s="84" t="b">
        <v>0</v>
      </c>
      <c r="F653" s="84" t="b">
        <v>0</v>
      </c>
      <c r="G653" s="84" t="b">
        <v>0</v>
      </c>
    </row>
    <row r="654" spans="1:7" ht="15">
      <c r="A654" s="84" t="s">
        <v>1824</v>
      </c>
      <c r="B654" s="84">
        <v>2</v>
      </c>
      <c r="C654" s="123">
        <v>0</v>
      </c>
      <c r="D654" s="84" t="s">
        <v>1696</v>
      </c>
      <c r="E654" s="84" t="b">
        <v>0</v>
      </c>
      <c r="F654" s="84" t="b">
        <v>0</v>
      </c>
      <c r="G654" s="84" t="b">
        <v>0</v>
      </c>
    </row>
    <row r="655" spans="1:7" ht="15">
      <c r="A655" s="84" t="s">
        <v>1851</v>
      </c>
      <c r="B655" s="84">
        <v>2</v>
      </c>
      <c r="C655" s="123">
        <v>0</v>
      </c>
      <c r="D655" s="84" t="s">
        <v>1696</v>
      </c>
      <c r="E655" s="84" t="b">
        <v>0</v>
      </c>
      <c r="F655" s="84" t="b">
        <v>0</v>
      </c>
      <c r="G655" s="84" t="b">
        <v>0</v>
      </c>
    </row>
    <row r="656" spans="1:7" ht="15">
      <c r="A656" s="84" t="s">
        <v>2292</v>
      </c>
      <c r="B656" s="84">
        <v>2</v>
      </c>
      <c r="C656" s="123">
        <v>0</v>
      </c>
      <c r="D656" s="84" t="s">
        <v>1696</v>
      </c>
      <c r="E656" s="84" t="b">
        <v>0</v>
      </c>
      <c r="F656" s="84" t="b">
        <v>0</v>
      </c>
      <c r="G656" s="84" t="b">
        <v>0</v>
      </c>
    </row>
    <row r="657" spans="1:7" ht="15">
      <c r="A657" s="84" t="s">
        <v>1806</v>
      </c>
      <c r="B657" s="84">
        <v>4</v>
      </c>
      <c r="C657" s="123">
        <v>0</v>
      </c>
      <c r="D657" s="84" t="s">
        <v>1697</v>
      </c>
      <c r="E657" s="84" t="b">
        <v>0</v>
      </c>
      <c r="F657" s="84" t="b">
        <v>0</v>
      </c>
      <c r="G657" s="84" t="b">
        <v>0</v>
      </c>
    </row>
    <row r="658" spans="1:7" ht="15">
      <c r="A658" s="84" t="s">
        <v>2298</v>
      </c>
      <c r="B658" s="84">
        <v>2</v>
      </c>
      <c r="C658" s="123">
        <v>0</v>
      </c>
      <c r="D658" s="84" t="s">
        <v>1697</v>
      </c>
      <c r="E658" s="84" t="b">
        <v>0</v>
      </c>
      <c r="F658" s="84" t="b">
        <v>0</v>
      </c>
      <c r="G658" s="84" t="b">
        <v>0</v>
      </c>
    </row>
    <row r="659" spans="1:7" ht="15">
      <c r="A659" s="84" t="s">
        <v>1774</v>
      </c>
      <c r="B659" s="84">
        <v>2</v>
      </c>
      <c r="C659" s="123">
        <v>0</v>
      </c>
      <c r="D659" s="84" t="s">
        <v>1697</v>
      </c>
      <c r="E659" s="84" t="b">
        <v>0</v>
      </c>
      <c r="F659" s="84" t="b">
        <v>1</v>
      </c>
      <c r="G659" s="84" t="b">
        <v>0</v>
      </c>
    </row>
    <row r="660" spans="1:7" ht="15">
      <c r="A660" s="84" t="s">
        <v>2445</v>
      </c>
      <c r="B660" s="84">
        <v>2</v>
      </c>
      <c r="C660" s="123">
        <v>0</v>
      </c>
      <c r="D660" s="84" t="s">
        <v>1697</v>
      </c>
      <c r="E660" s="84" t="b">
        <v>0</v>
      </c>
      <c r="F660" s="84" t="b">
        <v>0</v>
      </c>
      <c r="G660" s="84" t="b">
        <v>0</v>
      </c>
    </row>
    <row r="661" spans="1:7" ht="15">
      <c r="A661" s="84" t="s">
        <v>2362</v>
      </c>
      <c r="B661" s="84">
        <v>2</v>
      </c>
      <c r="C661" s="123">
        <v>0</v>
      </c>
      <c r="D661" s="84" t="s">
        <v>1697</v>
      </c>
      <c r="E661" s="84" t="b">
        <v>0</v>
      </c>
      <c r="F661" s="84" t="b">
        <v>0</v>
      </c>
      <c r="G661" s="84" t="b">
        <v>0</v>
      </c>
    </row>
    <row r="662" spans="1:7" ht="15">
      <c r="A662" s="84" t="s">
        <v>2307</v>
      </c>
      <c r="B662" s="84">
        <v>2</v>
      </c>
      <c r="C662" s="123">
        <v>0</v>
      </c>
      <c r="D662" s="84" t="s">
        <v>1697</v>
      </c>
      <c r="E662" s="84" t="b">
        <v>0</v>
      </c>
      <c r="F662" s="84" t="b">
        <v>0</v>
      </c>
      <c r="G662" s="84" t="b">
        <v>0</v>
      </c>
    </row>
    <row r="663" spans="1:7" ht="15">
      <c r="A663" s="84" t="s">
        <v>2446</v>
      </c>
      <c r="B663" s="84">
        <v>2</v>
      </c>
      <c r="C663" s="123">
        <v>0</v>
      </c>
      <c r="D663" s="84" t="s">
        <v>1697</v>
      </c>
      <c r="E663" s="84" t="b">
        <v>0</v>
      </c>
      <c r="F663" s="84" t="b">
        <v>0</v>
      </c>
      <c r="G663" s="84" t="b">
        <v>0</v>
      </c>
    </row>
    <row r="664" spans="1:7" ht="15">
      <c r="A664" s="84" t="s">
        <v>2447</v>
      </c>
      <c r="B664" s="84">
        <v>2</v>
      </c>
      <c r="C664" s="123">
        <v>0</v>
      </c>
      <c r="D664" s="84" t="s">
        <v>1697</v>
      </c>
      <c r="E664" s="84" t="b">
        <v>0</v>
      </c>
      <c r="F664" s="84" t="b">
        <v>0</v>
      </c>
      <c r="G664" s="84" t="b">
        <v>0</v>
      </c>
    </row>
    <row r="665" spans="1:7" ht="15">
      <c r="A665" s="84" t="s">
        <v>2327</v>
      </c>
      <c r="B665" s="84">
        <v>2</v>
      </c>
      <c r="C665" s="123">
        <v>0</v>
      </c>
      <c r="D665" s="84" t="s">
        <v>1697</v>
      </c>
      <c r="E665" s="84" t="b">
        <v>0</v>
      </c>
      <c r="F665" s="84" t="b">
        <v>0</v>
      </c>
      <c r="G665" s="84" t="b">
        <v>0</v>
      </c>
    </row>
    <row r="666" spans="1:7" ht="15">
      <c r="A666" s="84" t="s">
        <v>2448</v>
      </c>
      <c r="B666" s="84">
        <v>2</v>
      </c>
      <c r="C666" s="123">
        <v>0</v>
      </c>
      <c r="D666" s="84" t="s">
        <v>1697</v>
      </c>
      <c r="E666" s="84" t="b">
        <v>0</v>
      </c>
      <c r="F666" s="84" t="b">
        <v>0</v>
      </c>
      <c r="G666" s="84" t="b">
        <v>0</v>
      </c>
    </row>
    <row r="667" spans="1:7" ht="15">
      <c r="A667" s="84" t="s">
        <v>2449</v>
      </c>
      <c r="B667" s="84">
        <v>2</v>
      </c>
      <c r="C667" s="123">
        <v>0</v>
      </c>
      <c r="D667" s="84" t="s">
        <v>1697</v>
      </c>
      <c r="E667" s="84" t="b">
        <v>0</v>
      </c>
      <c r="F667" s="84" t="b">
        <v>0</v>
      </c>
      <c r="G667" s="84" t="b">
        <v>0</v>
      </c>
    </row>
    <row r="668" spans="1:7" ht="15">
      <c r="A668" s="84" t="s">
        <v>2450</v>
      </c>
      <c r="B668" s="84">
        <v>2</v>
      </c>
      <c r="C668" s="123">
        <v>0</v>
      </c>
      <c r="D668" s="84" t="s">
        <v>1697</v>
      </c>
      <c r="E668" s="84" t="b">
        <v>0</v>
      </c>
      <c r="F668" s="84" t="b">
        <v>0</v>
      </c>
      <c r="G668" s="84" t="b">
        <v>0</v>
      </c>
    </row>
    <row r="669" spans="1:7" ht="15">
      <c r="A669" s="84" t="s">
        <v>2451</v>
      </c>
      <c r="B669" s="84">
        <v>2</v>
      </c>
      <c r="C669" s="123">
        <v>0</v>
      </c>
      <c r="D669" s="84" t="s">
        <v>1697</v>
      </c>
      <c r="E669" s="84" t="b">
        <v>0</v>
      </c>
      <c r="F669" s="84" t="b">
        <v>0</v>
      </c>
      <c r="G669" s="84" t="b">
        <v>0</v>
      </c>
    </row>
    <row r="670" spans="1:7" ht="15">
      <c r="A670" s="84" t="s">
        <v>1833</v>
      </c>
      <c r="B670" s="84">
        <v>2</v>
      </c>
      <c r="C670" s="123">
        <v>0</v>
      </c>
      <c r="D670" s="84" t="s">
        <v>1699</v>
      </c>
      <c r="E670" s="84" t="b">
        <v>0</v>
      </c>
      <c r="F670" s="84" t="b">
        <v>0</v>
      </c>
      <c r="G670" s="84" t="b">
        <v>0</v>
      </c>
    </row>
    <row r="671" spans="1:7" ht="15">
      <c r="A671" s="84" t="s">
        <v>1806</v>
      </c>
      <c r="B671" s="84">
        <v>2</v>
      </c>
      <c r="C671" s="123">
        <v>0</v>
      </c>
      <c r="D671" s="84" t="s">
        <v>1699</v>
      </c>
      <c r="E671" s="84" t="b">
        <v>0</v>
      </c>
      <c r="F671" s="84" t="b">
        <v>0</v>
      </c>
      <c r="G671" s="84" t="b">
        <v>0</v>
      </c>
    </row>
    <row r="672" spans="1:7" ht="15">
      <c r="A672" s="84" t="s">
        <v>451</v>
      </c>
      <c r="B672" s="84">
        <v>2</v>
      </c>
      <c r="C672" s="123">
        <v>0</v>
      </c>
      <c r="D672" s="84" t="s">
        <v>1699</v>
      </c>
      <c r="E672" s="84" t="b">
        <v>0</v>
      </c>
      <c r="F672" s="84" t="b">
        <v>0</v>
      </c>
      <c r="G672" s="84" t="b">
        <v>0</v>
      </c>
    </row>
    <row r="673" spans="1:7" ht="15">
      <c r="A673" s="84" t="s">
        <v>2459</v>
      </c>
      <c r="B673" s="84">
        <v>2</v>
      </c>
      <c r="C673" s="123">
        <v>0</v>
      </c>
      <c r="D673" s="84" t="s">
        <v>1700</v>
      </c>
      <c r="E673" s="84" t="b">
        <v>0</v>
      </c>
      <c r="F673" s="84" t="b">
        <v>0</v>
      </c>
      <c r="G673" s="84" t="b">
        <v>0</v>
      </c>
    </row>
    <row r="674" spans="1:7" ht="15">
      <c r="A674" s="84" t="s">
        <v>1812</v>
      </c>
      <c r="B674" s="84">
        <v>2</v>
      </c>
      <c r="C674" s="123">
        <v>0</v>
      </c>
      <c r="D674" s="84" t="s">
        <v>1700</v>
      </c>
      <c r="E674" s="84" t="b">
        <v>1</v>
      </c>
      <c r="F674" s="84" t="b">
        <v>0</v>
      </c>
      <c r="G674" s="84" t="b">
        <v>0</v>
      </c>
    </row>
    <row r="675" spans="1:7" ht="15">
      <c r="A675" s="84" t="s">
        <v>1876</v>
      </c>
      <c r="B675" s="84">
        <v>2</v>
      </c>
      <c r="C675" s="123">
        <v>0</v>
      </c>
      <c r="D675" s="84" t="s">
        <v>1700</v>
      </c>
      <c r="E675" s="84" t="b">
        <v>1</v>
      </c>
      <c r="F675" s="84" t="b">
        <v>0</v>
      </c>
      <c r="G675" s="84" t="b">
        <v>0</v>
      </c>
    </row>
    <row r="676" spans="1:7" ht="15">
      <c r="A676" s="84" t="s">
        <v>1806</v>
      </c>
      <c r="B676" s="84">
        <v>2</v>
      </c>
      <c r="C676" s="123">
        <v>0</v>
      </c>
      <c r="D676" s="84" t="s">
        <v>1700</v>
      </c>
      <c r="E676" s="84" t="b">
        <v>0</v>
      </c>
      <c r="F676" s="84" t="b">
        <v>0</v>
      </c>
      <c r="G676" s="84" t="b">
        <v>0</v>
      </c>
    </row>
    <row r="677" spans="1:7" ht="15">
      <c r="A677" s="84" t="s">
        <v>2298</v>
      </c>
      <c r="B677" s="84">
        <v>2</v>
      </c>
      <c r="C677" s="123">
        <v>0</v>
      </c>
      <c r="D677" s="84" t="s">
        <v>1700</v>
      </c>
      <c r="E677" s="84" t="b">
        <v>0</v>
      </c>
      <c r="F677" s="84" t="b">
        <v>0</v>
      </c>
      <c r="G677" s="84" t="b">
        <v>0</v>
      </c>
    </row>
    <row r="678" spans="1:7" ht="15">
      <c r="A678" s="84" t="s">
        <v>451</v>
      </c>
      <c r="B678" s="84">
        <v>2</v>
      </c>
      <c r="C678" s="123">
        <v>0</v>
      </c>
      <c r="D678" s="84" t="s">
        <v>1700</v>
      </c>
      <c r="E678" s="84" t="b">
        <v>0</v>
      </c>
      <c r="F678" s="84" t="b">
        <v>0</v>
      </c>
      <c r="G678" s="84" t="b">
        <v>0</v>
      </c>
    </row>
    <row r="679" spans="1:7" ht="15">
      <c r="A679" s="84" t="s">
        <v>466</v>
      </c>
      <c r="B679" s="84">
        <v>4</v>
      </c>
      <c r="C679" s="123">
        <v>0</v>
      </c>
      <c r="D679" s="84" t="s">
        <v>1701</v>
      </c>
      <c r="E679" s="84" t="b">
        <v>0</v>
      </c>
      <c r="F679" s="84" t="b">
        <v>0</v>
      </c>
      <c r="G679" s="84" t="b">
        <v>0</v>
      </c>
    </row>
    <row r="680" spans="1:7" ht="15">
      <c r="A680" s="84" t="s">
        <v>1824</v>
      </c>
      <c r="B680" s="84">
        <v>2</v>
      </c>
      <c r="C680" s="123">
        <v>0</v>
      </c>
      <c r="D680" s="84" t="s">
        <v>1701</v>
      </c>
      <c r="E680" s="84" t="b">
        <v>0</v>
      </c>
      <c r="F680" s="84" t="b">
        <v>0</v>
      </c>
      <c r="G680" s="84" t="b">
        <v>0</v>
      </c>
    </row>
    <row r="681" spans="1:7" ht="15">
      <c r="A681" s="84" t="s">
        <v>1774</v>
      </c>
      <c r="B681" s="84">
        <v>2</v>
      </c>
      <c r="C681" s="123">
        <v>0</v>
      </c>
      <c r="D681" s="84" t="s">
        <v>1701</v>
      </c>
      <c r="E681" s="84" t="b">
        <v>0</v>
      </c>
      <c r="F681" s="84" t="b">
        <v>1</v>
      </c>
      <c r="G681" s="84" t="b">
        <v>0</v>
      </c>
    </row>
    <row r="682" spans="1:7" ht="15">
      <c r="A682" s="84" t="s">
        <v>2460</v>
      </c>
      <c r="B682" s="84">
        <v>2</v>
      </c>
      <c r="C682" s="123">
        <v>0</v>
      </c>
      <c r="D682" s="84" t="s">
        <v>1701</v>
      </c>
      <c r="E682" s="84" t="b">
        <v>0</v>
      </c>
      <c r="F682" s="84" t="b">
        <v>0</v>
      </c>
      <c r="G682" s="84" t="b">
        <v>0</v>
      </c>
    </row>
    <row r="683" spans="1:7" ht="15">
      <c r="A683" s="84" t="s">
        <v>1868</v>
      </c>
      <c r="B683" s="84">
        <v>2</v>
      </c>
      <c r="C683" s="123">
        <v>0</v>
      </c>
      <c r="D683" s="84" t="s">
        <v>1701</v>
      </c>
      <c r="E683" s="84" t="b">
        <v>1</v>
      </c>
      <c r="F683" s="84" t="b">
        <v>0</v>
      </c>
      <c r="G683" s="84" t="b">
        <v>0</v>
      </c>
    </row>
    <row r="684" spans="1:7" ht="15">
      <c r="A684" s="84" t="s">
        <v>1819</v>
      </c>
      <c r="B684" s="84">
        <v>2</v>
      </c>
      <c r="C684" s="123">
        <v>0</v>
      </c>
      <c r="D684" s="84" t="s">
        <v>1701</v>
      </c>
      <c r="E684" s="84" t="b">
        <v>0</v>
      </c>
      <c r="F684" s="84" t="b">
        <v>0</v>
      </c>
      <c r="G684" s="84" t="b">
        <v>0</v>
      </c>
    </row>
    <row r="685" spans="1:7" ht="15">
      <c r="A685" s="84" t="s">
        <v>2461</v>
      </c>
      <c r="B685" s="84">
        <v>2</v>
      </c>
      <c r="C685" s="123">
        <v>0</v>
      </c>
      <c r="D685" s="84" t="s">
        <v>1701</v>
      </c>
      <c r="E685" s="84" t="b">
        <v>0</v>
      </c>
      <c r="F685" s="84" t="b">
        <v>0</v>
      </c>
      <c r="G685" s="84" t="b">
        <v>0</v>
      </c>
    </row>
    <row r="686" spans="1:7" ht="15">
      <c r="A686" s="84" t="s">
        <v>2462</v>
      </c>
      <c r="B686" s="84">
        <v>2</v>
      </c>
      <c r="C686" s="123">
        <v>0</v>
      </c>
      <c r="D686" s="84" t="s">
        <v>1701</v>
      </c>
      <c r="E686" s="84" t="b">
        <v>0</v>
      </c>
      <c r="F686" s="84" t="b">
        <v>0</v>
      </c>
      <c r="G686" s="84" t="b">
        <v>0</v>
      </c>
    </row>
    <row r="687" spans="1:7" ht="15">
      <c r="A687" s="84" t="s">
        <v>2293</v>
      </c>
      <c r="B687" s="84">
        <v>2</v>
      </c>
      <c r="C687" s="123">
        <v>0</v>
      </c>
      <c r="D687" s="84" t="s">
        <v>1701</v>
      </c>
      <c r="E687" s="84" t="b">
        <v>0</v>
      </c>
      <c r="F687" s="84" t="b">
        <v>0</v>
      </c>
      <c r="G687" s="84" t="b">
        <v>0</v>
      </c>
    </row>
    <row r="688" spans="1:7" ht="15">
      <c r="A688" s="84" t="s">
        <v>2463</v>
      </c>
      <c r="B688" s="84">
        <v>2</v>
      </c>
      <c r="C688" s="123">
        <v>0</v>
      </c>
      <c r="D688" s="84" t="s">
        <v>1701</v>
      </c>
      <c r="E688" s="84" t="b">
        <v>0</v>
      </c>
      <c r="F688" s="84" t="b">
        <v>0</v>
      </c>
      <c r="G688" s="84" t="b">
        <v>0</v>
      </c>
    </row>
    <row r="689" spans="1:7" ht="15">
      <c r="A689" s="84" t="s">
        <v>2464</v>
      </c>
      <c r="B689" s="84">
        <v>2</v>
      </c>
      <c r="C689" s="123">
        <v>0</v>
      </c>
      <c r="D689" s="84" t="s">
        <v>1701</v>
      </c>
      <c r="E689" s="84" t="b">
        <v>0</v>
      </c>
      <c r="F689" s="84" t="b">
        <v>0</v>
      </c>
      <c r="G689" s="84" t="b">
        <v>0</v>
      </c>
    </row>
    <row r="690" spans="1:7" ht="15">
      <c r="A690" s="84" t="s">
        <v>2465</v>
      </c>
      <c r="B690" s="84">
        <v>2</v>
      </c>
      <c r="C690" s="123">
        <v>0</v>
      </c>
      <c r="D690" s="84" t="s">
        <v>1701</v>
      </c>
      <c r="E690" s="84" t="b">
        <v>0</v>
      </c>
      <c r="F690" s="84" t="b">
        <v>0</v>
      </c>
      <c r="G69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2478</v>
      </c>
      <c r="B1" s="13" t="s">
        <v>2479</v>
      </c>
      <c r="C1" s="13" t="s">
        <v>2472</v>
      </c>
      <c r="D1" s="13" t="s">
        <v>2473</v>
      </c>
      <c r="E1" s="13" t="s">
        <v>2480</v>
      </c>
      <c r="F1" s="13" t="s">
        <v>144</v>
      </c>
      <c r="G1" s="13" t="s">
        <v>2481</v>
      </c>
      <c r="H1" s="13" t="s">
        <v>2482</v>
      </c>
      <c r="I1" s="13" t="s">
        <v>2483</v>
      </c>
      <c r="J1" s="13" t="s">
        <v>2484</v>
      </c>
      <c r="K1" s="13" t="s">
        <v>2485</v>
      </c>
      <c r="L1" s="13" t="s">
        <v>2486</v>
      </c>
    </row>
    <row r="2" spans="1:12" ht="15">
      <c r="A2" s="84" t="s">
        <v>1806</v>
      </c>
      <c r="B2" s="84" t="s">
        <v>1774</v>
      </c>
      <c r="C2" s="84">
        <v>13</v>
      </c>
      <c r="D2" s="123">
        <v>0.008050165851267712</v>
      </c>
      <c r="E2" s="123">
        <v>0.928537109204423</v>
      </c>
      <c r="F2" s="84" t="s">
        <v>2474</v>
      </c>
      <c r="G2" s="84" t="b">
        <v>0</v>
      </c>
      <c r="H2" s="84" t="b">
        <v>0</v>
      </c>
      <c r="I2" s="84" t="b">
        <v>0</v>
      </c>
      <c r="J2" s="84" t="b">
        <v>0</v>
      </c>
      <c r="K2" s="84" t="b">
        <v>1</v>
      </c>
      <c r="L2" s="84" t="b">
        <v>0</v>
      </c>
    </row>
    <row r="3" spans="1:12" ht="15">
      <c r="A3" s="84" t="s">
        <v>1806</v>
      </c>
      <c r="B3" s="84" t="s">
        <v>1859</v>
      </c>
      <c r="C3" s="84">
        <v>10</v>
      </c>
      <c r="D3" s="123">
        <v>0.006902805297056536</v>
      </c>
      <c r="E3" s="123">
        <v>1.2355990696383172</v>
      </c>
      <c r="F3" s="84" t="s">
        <v>2474</v>
      </c>
      <c r="G3" s="84" t="b">
        <v>0</v>
      </c>
      <c r="H3" s="84" t="b">
        <v>0</v>
      </c>
      <c r="I3" s="84" t="b">
        <v>0</v>
      </c>
      <c r="J3" s="84" t="b">
        <v>0</v>
      </c>
      <c r="K3" s="84" t="b">
        <v>0</v>
      </c>
      <c r="L3" s="84" t="b">
        <v>0</v>
      </c>
    </row>
    <row r="4" spans="1:12" ht="15">
      <c r="A4" s="84" t="s">
        <v>311</v>
      </c>
      <c r="B4" s="84" t="s">
        <v>451</v>
      </c>
      <c r="C4" s="84">
        <v>10</v>
      </c>
      <c r="D4" s="123">
        <v>0.006902805297056536</v>
      </c>
      <c r="E4" s="123">
        <v>1.1734511628894728</v>
      </c>
      <c r="F4" s="84" t="s">
        <v>2474</v>
      </c>
      <c r="G4" s="84" t="b">
        <v>0</v>
      </c>
      <c r="H4" s="84" t="b">
        <v>0</v>
      </c>
      <c r="I4" s="84" t="b">
        <v>0</v>
      </c>
      <c r="J4" s="84" t="b">
        <v>0</v>
      </c>
      <c r="K4" s="84" t="b">
        <v>0</v>
      </c>
      <c r="L4" s="84" t="b">
        <v>0</v>
      </c>
    </row>
    <row r="5" spans="1:12" ht="15">
      <c r="A5" s="84" t="s">
        <v>1848</v>
      </c>
      <c r="B5" s="84" t="s">
        <v>1849</v>
      </c>
      <c r="C5" s="84">
        <v>10</v>
      </c>
      <c r="D5" s="123">
        <v>0.008779550905934224</v>
      </c>
      <c r="E5" s="123">
        <v>1.8903327565341939</v>
      </c>
      <c r="F5" s="84" t="s">
        <v>2474</v>
      </c>
      <c r="G5" s="84" t="b">
        <v>0</v>
      </c>
      <c r="H5" s="84" t="b">
        <v>0</v>
      </c>
      <c r="I5" s="84" t="b">
        <v>0</v>
      </c>
      <c r="J5" s="84" t="b">
        <v>0</v>
      </c>
      <c r="K5" s="84" t="b">
        <v>0</v>
      </c>
      <c r="L5" s="84" t="b">
        <v>0</v>
      </c>
    </row>
    <row r="6" spans="1:12" ht="15">
      <c r="A6" s="84" t="s">
        <v>1849</v>
      </c>
      <c r="B6" s="84" t="s">
        <v>1850</v>
      </c>
      <c r="C6" s="84">
        <v>10</v>
      </c>
      <c r="D6" s="123">
        <v>0.008779550905934224</v>
      </c>
      <c r="E6" s="123">
        <v>1.8903327565341939</v>
      </c>
      <c r="F6" s="84" t="s">
        <v>2474</v>
      </c>
      <c r="G6" s="84" t="b">
        <v>0</v>
      </c>
      <c r="H6" s="84" t="b">
        <v>0</v>
      </c>
      <c r="I6" s="84" t="b">
        <v>0</v>
      </c>
      <c r="J6" s="84" t="b">
        <v>0</v>
      </c>
      <c r="K6" s="84" t="b">
        <v>0</v>
      </c>
      <c r="L6" s="84" t="b">
        <v>0</v>
      </c>
    </row>
    <row r="7" spans="1:12" ht="15">
      <c r="A7" s="84" t="s">
        <v>1881</v>
      </c>
      <c r="B7" s="84" t="s">
        <v>1808</v>
      </c>
      <c r="C7" s="84">
        <v>9</v>
      </c>
      <c r="D7" s="123">
        <v>0.006469268791693823</v>
      </c>
      <c r="E7" s="123">
        <v>1.6984472302952807</v>
      </c>
      <c r="F7" s="84" t="s">
        <v>2474</v>
      </c>
      <c r="G7" s="84" t="b">
        <v>1</v>
      </c>
      <c r="H7" s="84" t="b">
        <v>0</v>
      </c>
      <c r="I7" s="84" t="b">
        <v>0</v>
      </c>
      <c r="J7" s="84" t="b">
        <v>0</v>
      </c>
      <c r="K7" s="84" t="b">
        <v>0</v>
      </c>
      <c r="L7" s="84" t="b">
        <v>0</v>
      </c>
    </row>
    <row r="8" spans="1:12" ht="15">
      <c r="A8" s="84" t="s">
        <v>2292</v>
      </c>
      <c r="B8" s="84" t="s">
        <v>2296</v>
      </c>
      <c r="C8" s="84">
        <v>9</v>
      </c>
      <c r="D8" s="123">
        <v>0.006469268791693823</v>
      </c>
      <c r="E8" s="123">
        <v>1.8903327565341939</v>
      </c>
      <c r="F8" s="84" t="s">
        <v>2474</v>
      </c>
      <c r="G8" s="84" t="b">
        <v>0</v>
      </c>
      <c r="H8" s="84" t="b">
        <v>0</v>
      </c>
      <c r="I8" s="84" t="b">
        <v>0</v>
      </c>
      <c r="J8" s="84" t="b">
        <v>0</v>
      </c>
      <c r="K8" s="84" t="b">
        <v>0</v>
      </c>
      <c r="L8" s="84" t="b">
        <v>0</v>
      </c>
    </row>
    <row r="9" spans="1:12" ht="15">
      <c r="A9" s="84" t="s">
        <v>1806</v>
      </c>
      <c r="B9" s="84" t="s">
        <v>451</v>
      </c>
      <c r="C9" s="84">
        <v>9</v>
      </c>
      <c r="D9" s="123">
        <v>0.006469268791693823</v>
      </c>
      <c r="E9" s="123">
        <v>0.23559906963831725</v>
      </c>
      <c r="F9" s="84" t="s">
        <v>2474</v>
      </c>
      <c r="G9" s="84" t="b">
        <v>0</v>
      </c>
      <c r="H9" s="84" t="b">
        <v>0</v>
      </c>
      <c r="I9" s="84" t="b">
        <v>0</v>
      </c>
      <c r="J9" s="84" t="b">
        <v>0</v>
      </c>
      <c r="K9" s="84" t="b">
        <v>0</v>
      </c>
      <c r="L9" s="84" t="b">
        <v>0</v>
      </c>
    </row>
    <row r="10" spans="1:12" ht="15">
      <c r="A10" s="84" t="s">
        <v>451</v>
      </c>
      <c r="B10" s="84" t="s">
        <v>1819</v>
      </c>
      <c r="C10" s="84">
        <v>7</v>
      </c>
      <c r="D10" s="123">
        <v>0.00550796976772773</v>
      </c>
      <c r="E10" s="123">
        <v>1.2746120530511875</v>
      </c>
      <c r="F10" s="84" t="s">
        <v>2474</v>
      </c>
      <c r="G10" s="84" t="b">
        <v>0</v>
      </c>
      <c r="H10" s="84" t="b">
        <v>0</v>
      </c>
      <c r="I10" s="84" t="b">
        <v>0</v>
      </c>
      <c r="J10" s="84" t="b">
        <v>0</v>
      </c>
      <c r="K10" s="84" t="b">
        <v>0</v>
      </c>
      <c r="L10" s="84" t="b">
        <v>0</v>
      </c>
    </row>
    <row r="11" spans="1:12" ht="15">
      <c r="A11" s="84" t="s">
        <v>1819</v>
      </c>
      <c r="B11" s="84" t="s">
        <v>1820</v>
      </c>
      <c r="C11" s="84">
        <v>7</v>
      </c>
      <c r="D11" s="123">
        <v>0.00550796976772773</v>
      </c>
      <c r="E11" s="123">
        <v>2.214843848047698</v>
      </c>
      <c r="F11" s="84" t="s">
        <v>2474</v>
      </c>
      <c r="G11" s="84" t="b">
        <v>0</v>
      </c>
      <c r="H11" s="84" t="b">
        <v>0</v>
      </c>
      <c r="I11" s="84" t="b">
        <v>0</v>
      </c>
      <c r="J11" s="84" t="b">
        <v>0</v>
      </c>
      <c r="K11" s="84" t="b">
        <v>0</v>
      </c>
      <c r="L11" s="84" t="b">
        <v>0</v>
      </c>
    </row>
    <row r="12" spans="1:12" ht="15">
      <c r="A12" s="84" t="s">
        <v>1834</v>
      </c>
      <c r="B12" s="84" t="s">
        <v>2292</v>
      </c>
      <c r="C12" s="84">
        <v>7</v>
      </c>
      <c r="D12" s="123">
        <v>0.00550796976772773</v>
      </c>
      <c r="E12" s="123">
        <v>1.6940381113902254</v>
      </c>
      <c r="F12" s="84" t="s">
        <v>2474</v>
      </c>
      <c r="G12" s="84" t="b">
        <v>0</v>
      </c>
      <c r="H12" s="84" t="b">
        <v>0</v>
      </c>
      <c r="I12" s="84" t="b">
        <v>0</v>
      </c>
      <c r="J12" s="84" t="b">
        <v>0</v>
      </c>
      <c r="K12" s="84" t="b">
        <v>0</v>
      </c>
      <c r="L12" s="84" t="b">
        <v>0</v>
      </c>
    </row>
    <row r="13" spans="1:12" ht="15">
      <c r="A13" s="84" t="s">
        <v>1833</v>
      </c>
      <c r="B13" s="84" t="s">
        <v>1806</v>
      </c>
      <c r="C13" s="84">
        <v>7</v>
      </c>
      <c r="D13" s="123">
        <v>0.00550796976772773</v>
      </c>
      <c r="E13" s="123">
        <v>1.0751646210526131</v>
      </c>
      <c r="F13" s="84" t="s">
        <v>2474</v>
      </c>
      <c r="G13" s="84" t="b">
        <v>0</v>
      </c>
      <c r="H13" s="84" t="b">
        <v>0</v>
      </c>
      <c r="I13" s="84" t="b">
        <v>0</v>
      </c>
      <c r="J13" s="84" t="b">
        <v>0</v>
      </c>
      <c r="K13" s="84" t="b">
        <v>0</v>
      </c>
      <c r="L13" s="84" t="b">
        <v>0</v>
      </c>
    </row>
    <row r="14" spans="1:12" ht="15">
      <c r="A14" s="84" t="s">
        <v>1808</v>
      </c>
      <c r="B14" s="84" t="s">
        <v>1834</v>
      </c>
      <c r="C14" s="84">
        <v>6</v>
      </c>
      <c r="D14" s="123">
        <v>0.00497154134388114</v>
      </c>
      <c r="E14" s="123">
        <v>1.6505724176091352</v>
      </c>
      <c r="F14" s="84" t="s">
        <v>2474</v>
      </c>
      <c r="G14" s="84" t="b">
        <v>0</v>
      </c>
      <c r="H14" s="84" t="b">
        <v>0</v>
      </c>
      <c r="I14" s="84" t="b">
        <v>0</v>
      </c>
      <c r="J14" s="84" t="b">
        <v>0</v>
      </c>
      <c r="K14" s="84" t="b">
        <v>0</v>
      </c>
      <c r="L14" s="84" t="b">
        <v>0</v>
      </c>
    </row>
    <row r="15" spans="1:12" ht="15">
      <c r="A15" s="84" t="s">
        <v>1855</v>
      </c>
      <c r="B15" s="84" t="s">
        <v>1856</v>
      </c>
      <c r="C15" s="84">
        <v>6</v>
      </c>
      <c r="D15" s="123">
        <v>0.00497154134388114</v>
      </c>
      <c r="E15" s="123">
        <v>2.089905111439398</v>
      </c>
      <c r="F15" s="84" t="s">
        <v>2474</v>
      </c>
      <c r="G15" s="84" t="b">
        <v>0</v>
      </c>
      <c r="H15" s="84" t="b">
        <v>0</v>
      </c>
      <c r="I15" s="84" t="b">
        <v>0</v>
      </c>
      <c r="J15" s="84" t="b">
        <v>0</v>
      </c>
      <c r="K15" s="84" t="b">
        <v>0</v>
      </c>
      <c r="L15" s="84" t="b">
        <v>0</v>
      </c>
    </row>
    <row r="16" spans="1:12" ht="15">
      <c r="A16" s="84" t="s">
        <v>1856</v>
      </c>
      <c r="B16" s="84" t="s">
        <v>1857</v>
      </c>
      <c r="C16" s="84">
        <v>6</v>
      </c>
      <c r="D16" s="123">
        <v>0.00497154134388114</v>
      </c>
      <c r="E16" s="123">
        <v>1.9929950984313414</v>
      </c>
      <c r="F16" s="84" t="s">
        <v>2474</v>
      </c>
      <c r="G16" s="84" t="b">
        <v>0</v>
      </c>
      <c r="H16" s="84" t="b">
        <v>0</v>
      </c>
      <c r="I16" s="84" t="b">
        <v>0</v>
      </c>
      <c r="J16" s="84" t="b">
        <v>0</v>
      </c>
      <c r="K16" s="84" t="b">
        <v>0</v>
      </c>
      <c r="L16" s="84" t="b">
        <v>0</v>
      </c>
    </row>
    <row r="17" spans="1:12" ht="15">
      <c r="A17" s="84" t="s">
        <v>1857</v>
      </c>
      <c r="B17" s="84" t="s">
        <v>451</v>
      </c>
      <c r="C17" s="84">
        <v>6</v>
      </c>
      <c r="D17" s="123">
        <v>0.00497154134388114</v>
      </c>
      <c r="E17" s="123">
        <v>0.9516024132731165</v>
      </c>
      <c r="F17" s="84" t="s">
        <v>2474</v>
      </c>
      <c r="G17" s="84" t="b">
        <v>0</v>
      </c>
      <c r="H17" s="84" t="b">
        <v>0</v>
      </c>
      <c r="I17" s="84" t="b">
        <v>0</v>
      </c>
      <c r="J17" s="84" t="b">
        <v>0</v>
      </c>
      <c r="K17" s="84" t="b">
        <v>0</v>
      </c>
      <c r="L17" s="84" t="b">
        <v>0</v>
      </c>
    </row>
    <row r="18" spans="1:12" ht="15">
      <c r="A18" s="84" t="s">
        <v>451</v>
      </c>
      <c r="B18" s="84" t="s">
        <v>1858</v>
      </c>
      <c r="C18" s="84">
        <v>6</v>
      </c>
      <c r="D18" s="123">
        <v>0.00497154134388114</v>
      </c>
      <c r="E18" s="123">
        <v>1.3837565224762558</v>
      </c>
      <c r="F18" s="84" t="s">
        <v>2474</v>
      </c>
      <c r="G18" s="84" t="b">
        <v>0</v>
      </c>
      <c r="H18" s="84" t="b">
        <v>0</v>
      </c>
      <c r="I18" s="84" t="b">
        <v>0</v>
      </c>
      <c r="J18" s="84" t="b">
        <v>0</v>
      </c>
      <c r="K18" s="84" t="b">
        <v>1</v>
      </c>
      <c r="L18" s="84" t="b">
        <v>0</v>
      </c>
    </row>
    <row r="19" spans="1:12" ht="15">
      <c r="A19" s="84" t="s">
        <v>1858</v>
      </c>
      <c r="B19" s="84" t="s">
        <v>1806</v>
      </c>
      <c r="C19" s="84">
        <v>6</v>
      </c>
      <c r="D19" s="123">
        <v>0.00497154134388114</v>
      </c>
      <c r="E19" s="123">
        <v>1.2714592661965813</v>
      </c>
      <c r="F19" s="84" t="s">
        <v>2474</v>
      </c>
      <c r="G19" s="84" t="b">
        <v>0</v>
      </c>
      <c r="H19" s="84" t="b">
        <v>1</v>
      </c>
      <c r="I19" s="84" t="b">
        <v>0</v>
      </c>
      <c r="J19" s="84" t="b">
        <v>0</v>
      </c>
      <c r="K19" s="84" t="b">
        <v>0</v>
      </c>
      <c r="L19" s="84" t="b">
        <v>0</v>
      </c>
    </row>
    <row r="20" spans="1:12" ht="15">
      <c r="A20" s="84" t="s">
        <v>1859</v>
      </c>
      <c r="B20" s="84" t="s">
        <v>1807</v>
      </c>
      <c r="C20" s="84">
        <v>6</v>
      </c>
      <c r="D20" s="123">
        <v>0.00497154134388114</v>
      </c>
      <c r="E20" s="123">
        <v>1.5836256279785221</v>
      </c>
      <c r="F20" s="84" t="s">
        <v>2474</v>
      </c>
      <c r="G20" s="84" t="b">
        <v>0</v>
      </c>
      <c r="H20" s="84" t="b">
        <v>0</v>
      </c>
      <c r="I20" s="84" t="b">
        <v>0</v>
      </c>
      <c r="J20" s="84" t="b">
        <v>0</v>
      </c>
      <c r="K20" s="84" t="b">
        <v>0</v>
      </c>
      <c r="L20" s="84" t="b">
        <v>0</v>
      </c>
    </row>
    <row r="21" spans="1:12" ht="15">
      <c r="A21" s="84" t="s">
        <v>1807</v>
      </c>
      <c r="B21" s="84" t="s">
        <v>1860</v>
      </c>
      <c r="C21" s="84">
        <v>6</v>
      </c>
      <c r="D21" s="123">
        <v>0.00497154134388114</v>
      </c>
      <c r="E21" s="123">
        <v>1.8011095721924284</v>
      </c>
      <c r="F21" s="84" t="s">
        <v>2474</v>
      </c>
      <c r="G21" s="84" t="b">
        <v>0</v>
      </c>
      <c r="H21" s="84" t="b">
        <v>0</v>
      </c>
      <c r="I21" s="84" t="b">
        <v>0</v>
      </c>
      <c r="J21" s="84" t="b">
        <v>0</v>
      </c>
      <c r="K21" s="84" t="b">
        <v>0</v>
      </c>
      <c r="L21" s="84" t="b">
        <v>0</v>
      </c>
    </row>
    <row r="22" spans="1:12" ht="15">
      <c r="A22" s="84" t="s">
        <v>1860</v>
      </c>
      <c r="B22" s="84" t="s">
        <v>1861</v>
      </c>
      <c r="C22" s="84">
        <v>6</v>
      </c>
      <c r="D22" s="123">
        <v>0.00497154134388114</v>
      </c>
      <c r="E22" s="123">
        <v>2.323988317472766</v>
      </c>
      <c r="F22" s="84" t="s">
        <v>2474</v>
      </c>
      <c r="G22" s="84" t="b">
        <v>0</v>
      </c>
      <c r="H22" s="84" t="b">
        <v>0</v>
      </c>
      <c r="I22" s="84" t="b">
        <v>0</v>
      </c>
      <c r="J22" s="84" t="b">
        <v>0</v>
      </c>
      <c r="K22" s="84" t="b">
        <v>0</v>
      </c>
      <c r="L22" s="84" t="b">
        <v>0</v>
      </c>
    </row>
    <row r="23" spans="1:12" ht="15">
      <c r="A23" s="84" t="s">
        <v>2292</v>
      </c>
      <c r="B23" s="84" t="s">
        <v>2299</v>
      </c>
      <c r="C23" s="84">
        <v>6</v>
      </c>
      <c r="D23" s="123">
        <v>0.00497154134388114</v>
      </c>
      <c r="E23" s="123">
        <v>1.8903327565341939</v>
      </c>
      <c r="F23" s="84" t="s">
        <v>2474</v>
      </c>
      <c r="G23" s="84" t="b">
        <v>0</v>
      </c>
      <c r="H23" s="84" t="b">
        <v>0</v>
      </c>
      <c r="I23" s="84" t="b">
        <v>0</v>
      </c>
      <c r="J23" s="84" t="b">
        <v>0</v>
      </c>
      <c r="K23" s="84" t="b">
        <v>0</v>
      </c>
      <c r="L23" s="84" t="b">
        <v>0</v>
      </c>
    </row>
    <row r="24" spans="1:12" ht="15">
      <c r="A24" s="84" t="s">
        <v>1876</v>
      </c>
      <c r="B24" s="84" t="s">
        <v>1806</v>
      </c>
      <c r="C24" s="84">
        <v>6</v>
      </c>
      <c r="D24" s="123">
        <v>0.00497154134388114</v>
      </c>
      <c r="E24" s="123">
        <v>0.9704292705326001</v>
      </c>
      <c r="F24" s="84" t="s">
        <v>2474</v>
      </c>
      <c r="G24" s="84" t="b">
        <v>1</v>
      </c>
      <c r="H24" s="84" t="b">
        <v>0</v>
      </c>
      <c r="I24" s="84" t="b">
        <v>0</v>
      </c>
      <c r="J24" s="84" t="b">
        <v>0</v>
      </c>
      <c r="K24" s="84" t="b">
        <v>0</v>
      </c>
      <c r="L24" s="84" t="b">
        <v>0</v>
      </c>
    </row>
    <row r="25" spans="1:12" ht="15">
      <c r="A25" s="84" t="s">
        <v>1851</v>
      </c>
      <c r="B25" s="84" t="s">
        <v>1825</v>
      </c>
      <c r="C25" s="84">
        <v>6</v>
      </c>
      <c r="D25" s="123">
        <v>0.00497154134388114</v>
      </c>
      <c r="E25" s="123">
        <v>2.1410576338867795</v>
      </c>
      <c r="F25" s="84" t="s">
        <v>2474</v>
      </c>
      <c r="G25" s="84" t="b">
        <v>0</v>
      </c>
      <c r="H25" s="84" t="b">
        <v>0</v>
      </c>
      <c r="I25" s="84" t="b">
        <v>0</v>
      </c>
      <c r="J25" s="84" t="b">
        <v>0</v>
      </c>
      <c r="K25" s="84" t="b">
        <v>0</v>
      </c>
      <c r="L25" s="84" t="b">
        <v>0</v>
      </c>
    </row>
    <row r="26" spans="1:12" ht="15">
      <c r="A26" s="84" t="s">
        <v>451</v>
      </c>
      <c r="B26" s="84" t="s">
        <v>1764</v>
      </c>
      <c r="C26" s="84">
        <v>6</v>
      </c>
      <c r="D26" s="123">
        <v>0.00497154134388114</v>
      </c>
      <c r="E26" s="123">
        <v>1.3168097328456425</v>
      </c>
      <c r="F26" s="84" t="s">
        <v>2474</v>
      </c>
      <c r="G26" s="84" t="b">
        <v>0</v>
      </c>
      <c r="H26" s="84" t="b">
        <v>0</v>
      </c>
      <c r="I26" s="84" t="b">
        <v>0</v>
      </c>
      <c r="J26" s="84" t="b">
        <v>0</v>
      </c>
      <c r="K26" s="84" t="b">
        <v>0</v>
      </c>
      <c r="L26" s="84" t="b">
        <v>0</v>
      </c>
    </row>
    <row r="27" spans="1:12" ht="15">
      <c r="A27" s="84" t="s">
        <v>1810</v>
      </c>
      <c r="B27" s="84" t="s">
        <v>1811</v>
      </c>
      <c r="C27" s="84">
        <v>6</v>
      </c>
      <c r="D27" s="123">
        <v>0.00497154134388114</v>
      </c>
      <c r="E27" s="123">
        <v>1.7142414974785125</v>
      </c>
      <c r="F27" s="84" t="s">
        <v>2474</v>
      </c>
      <c r="G27" s="84" t="b">
        <v>0</v>
      </c>
      <c r="H27" s="84" t="b">
        <v>0</v>
      </c>
      <c r="I27" s="84" t="b">
        <v>0</v>
      </c>
      <c r="J27" s="84" t="b">
        <v>0</v>
      </c>
      <c r="K27" s="84" t="b">
        <v>0</v>
      </c>
      <c r="L27" s="84" t="b">
        <v>0</v>
      </c>
    </row>
    <row r="28" spans="1:12" ht="15">
      <c r="A28" s="84" t="s">
        <v>1811</v>
      </c>
      <c r="B28" s="84" t="s">
        <v>1813</v>
      </c>
      <c r="C28" s="84">
        <v>6</v>
      </c>
      <c r="D28" s="123">
        <v>0.00497154134388114</v>
      </c>
      <c r="E28" s="123">
        <v>2.0229583218087845</v>
      </c>
      <c r="F28" s="84" t="s">
        <v>2474</v>
      </c>
      <c r="G28" s="84" t="b">
        <v>0</v>
      </c>
      <c r="H28" s="84" t="b">
        <v>0</v>
      </c>
      <c r="I28" s="84" t="b">
        <v>0</v>
      </c>
      <c r="J28" s="84" t="b">
        <v>1</v>
      </c>
      <c r="K28" s="84" t="b">
        <v>0</v>
      </c>
      <c r="L28" s="84" t="b">
        <v>0</v>
      </c>
    </row>
    <row r="29" spans="1:12" ht="15">
      <c r="A29" s="84" t="s">
        <v>1813</v>
      </c>
      <c r="B29" s="84" t="s">
        <v>1814</v>
      </c>
      <c r="C29" s="84">
        <v>6</v>
      </c>
      <c r="D29" s="123">
        <v>0.00497154134388114</v>
      </c>
      <c r="E29" s="123">
        <v>2.3909351071033793</v>
      </c>
      <c r="F29" s="84" t="s">
        <v>2474</v>
      </c>
      <c r="G29" s="84" t="b">
        <v>1</v>
      </c>
      <c r="H29" s="84" t="b">
        <v>0</v>
      </c>
      <c r="I29" s="84" t="b">
        <v>0</v>
      </c>
      <c r="J29" s="84" t="b">
        <v>0</v>
      </c>
      <c r="K29" s="84" t="b">
        <v>0</v>
      </c>
      <c r="L29" s="84" t="b">
        <v>0</v>
      </c>
    </row>
    <row r="30" spans="1:12" ht="15">
      <c r="A30" s="84" t="s">
        <v>1814</v>
      </c>
      <c r="B30" s="84" t="s">
        <v>324</v>
      </c>
      <c r="C30" s="84">
        <v>6</v>
      </c>
      <c r="D30" s="123">
        <v>0.00497154134388114</v>
      </c>
      <c r="E30" s="123">
        <v>1.9929950984313414</v>
      </c>
      <c r="F30" s="84" t="s">
        <v>2474</v>
      </c>
      <c r="G30" s="84" t="b">
        <v>0</v>
      </c>
      <c r="H30" s="84" t="b">
        <v>0</v>
      </c>
      <c r="I30" s="84" t="b">
        <v>0</v>
      </c>
      <c r="J30" s="84" t="b">
        <v>0</v>
      </c>
      <c r="K30" s="84" t="b">
        <v>0</v>
      </c>
      <c r="L30" s="84" t="b">
        <v>0</v>
      </c>
    </row>
    <row r="31" spans="1:12" ht="15">
      <c r="A31" s="84" t="s">
        <v>324</v>
      </c>
      <c r="B31" s="84" t="s">
        <v>1815</v>
      </c>
      <c r="C31" s="84">
        <v>6</v>
      </c>
      <c r="D31" s="123">
        <v>0.00497154134388114</v>
      </c>
      <c r="E31" s="123">
        <v>1.719350903256993</v>
      </c>
      <c r="F31" s="84" t="s">
        <v>2474</v>
      </c>
      <c r="G31" s="84" t="b">
        <v>0</v>
      </c>
      <c r="H31" s="84" t="b">
        <v>0</v>
      </c>
      <c r="I31" s="84" t="b">
        <v>0</v>
      </c>
      <c r="J31" s="84" t="b">
        <v>0</v>
      </c>
      <c r="K31" s="84" t="b">
        <v>0</v>
      </c>
      <c r="L31" s="84" t="b">
        <v>0</v>
      </c>
    </row>
    <row r="32" spans="1:12" ht="15">
      <c r="A32" s="84" t="s">
        <v>1815</v>
      </c>
      <c r="B32" s="84" t="s">
        <v>1816</v>
      </c>
      <c r="C32" s="84">
        <v>6</v>
      </c>
      <c r="D32" s="123">
        <v>0.00497154134388114</v>
      </c>
      <c r="E32" s="123">
        <v>1.8790517461245049</v>
      </c>
      <c r="F32" s="84" t="s">
        <v>2474</v>
      </c>
      <c r="G32" s="84" t="b">
        <v>0</v>
      </c>
      <c r="H32" s="84" t="b">
        <v>0</v>
      </c>
      <c r="I32" s="84" t="b">
        <v>0</v>
      </c>
      <c r="J32" s="84" t="b">
        <v>0</v>
      </c>
      <c r="K32" s="84" t="b">
        <v>1</v>
      </c>
      <c r="L32" s="84" t="b">
        <v>0</v>
      </c>
    </row>
    <row r="33" spans="1:12" ht="15">
      <c r="A33" s="84" t="s">
        <v>1816</v>
      </c>
      <c r="B33" s="84" t="s">
        <v>2302</v>
      </c>
      <c r="C33" s="84">
        <v>6</v>
      </c>
      <c r="D33" s="123">
        <v>0.00497154134388114</v>
      </c>
      <c r="E33" s="123">
        <v>2.214843848047698</v>
      </c>
      <c r="F33" s="84" t="s">
        <v>2474</v>
      </c>
      <c r="G33" s="84" t="b">
        <v>0</v>
      </c>
      <c r="H33" s="84" t="b">
        <v>1</v>
      </c>
      <c r="I33" s="84" t="b">
        <v>0</v>
      </c>
      <c r="J33" s="84" t="b">
        <v>0</v>
      </c>
      <c r="K33" s="84" t="b">
        <v>0</v>
      </c>
      <c r="L33" s="84" t="b">
        <v>0</v>
      </c>
    </row>
    <row r="34" spans="1:12" ht="15">
      <c r="A34" s="84" t="s">
        <v>2302</v>
      </c>
      <c r="B34" s="84" t="s">
        <v>1763</v>
      </c>
      <c r="C34" s="84">
        <v>6</v>
      </c>
      <c r="D34" s="123">
        <v>0.00497154134388114</v>
      </c>
      <c r="E34" s="123">
        <v>2.265996370495079</v>
      </c>
      <c r="F34" s="84" t="s">
        <v>2474</v>
      </c>
      <c r="G34" s="84" t="b">
        <v>0</v>
      </c>
      <c r="H34" s="84" t="b">
        <v>0</v>
      </c>
      <c r="I34" s="84" t="b">
        <v>0</v>
      </c>
      <c r="J34" s="84" t="b">
        <v>0</v>
      </c>
      <c r="K34" s="84" t="b">
        <v>0</v>
      </c>
      <c r="L34" s="84" t="b">
        <v>0</v>
      </c>
    </row>
    <row r="35" spans="1:12" ht="15">
      <c r="A35" s="84" t="s">
        <v>1763</v>
      </c>
      <c r="B35" s="84" t="s">
        <v>451</v>
      </c>
      <c r="C35" s="84">
        <v>6</v>
      </c>
      <c r="D35" s="123">
        <v>0.00497154134388114</v>
      </c>
      <c r="E35" s="123">
        <v>1.1065043732588598</v>
      </c>
      <c r="F35" s="84" t="s">
        <v>2474</v>
      </c>
      <c r="G35" s="84" t="b">
        <v>0</v>
      </c>
      <c r="H35" s="84" t="b">
        <v>0</v>
      </c>
      <c r="I35" s="84" t="b">
        <v>0</v>
      </c>
      <c r="J35" s="84" t="b">
        <v>0</v>
      </c>
      <c r="K35" s="84" t="b">
        <v>0</v>
      </c>
      <c r="L35" s="84" t="b">
        <v>0</v>
      </c>
    </row>
    <row r="36" spans="1:12" ht="15">
      <c r="A36" s="84" t="s">
        <v>451</v>
      </c>
      <c r="B36" s="84" t="s">
        <v>1765</v>
      </c>
      <c r="C36" s="84">
        <v>6</v>
      </c>
      <c r="D36" s="123">
        <v>0.00497154134388114</v>
      </c>
      <c r="E36" s="123">
        <v>1.3837565224762558</v>
      </c>
      <c r="F36" s="84" t="s">
        <v>2474</v>
      </c>
      <c r="G36" s="84" t="b">
        <v>0</v>
      </c>
      <c r="H36" s="84" t="b">
        <v>0</v>
      </c>
      <c r="I36" s="84" t="b">
        <v>0</v>
      </c>
      <c r="J36" s="84" t="b">
        <v>0</v>
      </c>
      <c r="K36" s="84" t="b">
        <v>0</v>
      </c>
      <c r="L36" s="84" t="b">
        <v>0</v>
      </c>
    </row>
    <row r="37" spans="1:12" ht="15">
      <c r="A37" s="84" t="s">
        <v>1839</v>
      </c>
      <c r="B37" s="84" t="s">
        <v>1840</v>
      </c>
      <c r="C37" s="84">
        <v>5</v>
      </c>
      <c r="D37" s="123">
        <v>0.004389775452967112</v>
      </c>
      <c r="E37" s="123">
        <v>2.470116353151004</v>
      </c>
      <c r="F37" s="84" t="s">
        <v>2474</v>
      </c>
      <c r="G37" s="84" t="b">
        <v>0</v>
      </c>
      <c r="H37" s="84" t="b">
        <v>0</v>
      </c>
      <c r="I37" s="84" t="b">
        <v>0</v>
      </c>
      <c r="J37" s="84" t="b">
        <v>0</v>
      </c>
      <c r="K37" s="84" t="b">
        <v>0</v>
      </c>
      <c r="L37" s="84" t="b">
        <v>0</v>
      </c>
    </row>
    <row r="38" spans="1:12" ht="15">
      <c r="A38" s="84" t="s">
        <v>1840</v>
      </c>
      <c r="B38" s="84" t="s">
        <v>1841</v>
      </c>
      <c r="C38" s="84">
        <v>5</v>
      </c>
      <c r="D38" s="123">
        <v>0.004389775452967112</v>
      </c>
      <c r="E38" s="123">
        <v>2.470116353151004</v>
      </c>
      <c r="F38" s="84" t="s">
        <v>2474</v>
      </c>
      <c r="G38" s="84" t="b">
        <v>0</v>
      </c>
      <c r="H38" s="84" t="b">
        <v>0</v>
      </c>
      <c r="I38" s="84" t="b">
        <v>0</v>
      </c>
      <c r="J38" s="84" t="b">
        <v>0</v>
      </c>
      <c r="K38" s="84" t="b">
        <v>0</v>
      </c>
      <c r="L38" s="84" t="b">
        <v>0</v>
      </c>
    </row>
    <row r="39" spans="1:12" ht="15">
      <c r="A39" s="84" t="s">
        <v>1841</v>
      </c>
      <c r="B39" s="84" t="s">
        <v>1842</v>
      </c>
      <c r="C39" s="84">
        <v>5</v>
      </c>
      <c r="D39" s="123">
        <v>0.004389775452967112</v>
      </c>
      <c r="E39" s="123">
        <v>2.470116353151004</v>
      </c>
      <c r="F39" s="84" t="s">
        <v>2474</v>
      </c>
      <c r="G39" s="84" t="b">
        <v>0</v>
      </c>
      <c r="H39" s="84" t="b">
        <v>0</v>
      </c>
      <c r="I39" s="84" t="b">
        <v>0</v>
      </c>
      <c r="J39" s="84" t="b">
        <v>0</v>
      </c>
      <c r="K39" s="84" t="b">
        <v>0</v>
      </c>
      <c r="L39" s="84" t="b">
        <v>0</v>
      </c>
    </row>
    <row r="40" spans="1:12" ht="15">
      <c r="A40" s="84" t="s">
        <v>1842</v>
      </c>
      <c r="B40" s="84" t="s">
        <v>1843</v>
      </c>
      <c r="C40" s="84">
        <v>5</v>
      </c>
      <c r="D40" s="123">
        <v>0.004389775452967112</v>
      </c>
      <c r="E40" s="123">
        <v>2.470116353151004</v>
      </c>
      <c r="F40" s="84" t="s">
        <v>2474</v>
      </c>
      <c r="G40" s="84" t="b">
        <v>0</v>
      </c>
      <c r="H40" s="84" t="b">
        <v>0</v>
      </c>
      <c r="I40" s="84" t="b">
        <v>0</v>
      </c>
      <c r="J40" s="84" t="b">
        <v>0</v>
      </c>
      <c r="K40" s="84" t="b">
        <v>0</v>
      </c>
      <c r="L40" s="84" t="b">
        <v>0</v>
      </c>
    </row>
    <row r="41" spans="1:12" ht="15">
      <c r="A41" s="84" t="s">
        <v>1843</v>
      </c>
      <c r="B41" s="84" t="s">
        <v>451</v>
      </c>
      <c r="C41" s="84">
        <v>5</v>
      </c>
      <c r="D41" s="123">
        <v>0.004389775452967112</v>
      </c>
      <c r="E41" s="123">
        <v>1.1734511628894728</v>
      </c>
      <c r="F41" s="84" t="s">
        <v>2474</v>
      </c>
      <c r="G41" s="84" t="b">
        <v>0</v>
      </c>
      <c r="H41" s="84" t="b">
        <v>0</v>
      </c>
      <c r="I41" s="84" t="b">
        <v>0</v>
      </c>
      <c r="J41" s="84" t="b">
        <v>0</v>
      </c>
      <c r="K41" s="84" t="b">
        <v>0</v>
      </c>
      <c r="L41" s="84" t="b">
        <v>0</v>
      </c>
    </row>
    <row r="42" spans="1:12" ht="15">
      <c r="A42" s="84" t="s">
        <v>318</v>
      </c>
      <c r="B42" s="84" t="s">
        <v>1855</v>
      </c>
      <c r="C42" s="84">
        <v>5</v>
      </c>
      <c r="D42" s="123">
        <v>0.004389775452967112</v>
      </c>
      <c r="E42" s="123">
        <v>2.323988317472766</v>
      </c>
      <c r="F42" s="84" t="s">
        <v>2474</v>
      </c>
      <c r="G42" s="84" t="b">
        <v>0</v>
      </c>
      <c r="H42" s="84" t="b">
        <v>0</v>
      </c>
      <c r="I42" s="84" t="b">
        <v>0</v>
      </c>
      <c r="J42" s="84" t="b">
        <v>0</v>
      </c>
      <c r="K42" s="84" t="b">
        <v>0</v>
      </c>
      <c r="L42" s="84" t="b">
        <v>0</v>
      </c>
    </row>
    <row r="43" spans="1:12" ht="15">
      <c r="A43" s="84" t="s">
        <v>1861</v>
      </c>
      <c r="B43" s="84" t="s">
        <v>2303</v>
      </c>
      <c r="C43" s="84">
        <v>5</v>
      </c>
      <c r="D43" s="123">
        <v>0.004389775452967112</v>
      </c>
      <c r="E43" s="123">
        <v>2.390935107103379</v>
      </c>
      <c r="F43" s="84" t="s">
        <v>2474</v>
      </c>
      <c r="G43" s="84" t="b">
        <v>0</v>
      </c>
      <c r="H43" s="84" t="b">
        <v>0</v>
      </c>
      <c r="I43" s="84" t="b">
        <v>0</v>
      </c>
      <c r="J43" s="84" t="b">
        <v>0</v>
      </c>
      <c r="K43" s="84" t="b">
        <v>0</v>
      </c>
      <c r="L43" s="84" t="b">
        <v>0</v>
      </c>
    </row>
    <row r="44" spans="1:12" ht="15">
      <c r="A44" s="84" t="s">
        <v>451</v>
      </c>
      <c r="B44" s="84" t="s">
        <v>1818</v>
      </c>
      <c r="C44" s="84">
        <v>5</v>
      </c>
      <c r="D44" s="123">
        <v>0.004389775452967112</v>
      </c>
      <c r="E44" s="123">
        <v>1.0827265268122745</v>
      </c>
      <c r="F44" s="84" t="s">
        <v>2474</v>
      </c>
      <c r="G44" s="84" t="b">
        <v>0</v>
      </c>
      <c r="H44" s="84" t="b">
        <v>0</v>
      </c>
      <c r="I44" s="84" t="b">
        <v>0</v>
      </c>
      <c r="J44" s="84" t="b">
        <v>0</v>
      </c>
      <c r="K44" s="84" t="b">
        <v>0</v>
      </c>
      <c r="L44" s="84" t="b">
        <v>0</v>
      </c>
    </row>
    <row r="45" spans="1:12" ht="15">
      <c r="A45" s="84" t="s">
        <v>1818</v>
      </c>
      <c r="B45" s="84" t="s">
        <v>1821</v>
      </c>
      <c r="C45" s="84">
        <v>5</v>
      </c>
      <c r="D45" s="123">
        <v>0.004389775452967112</v>
      </c>
      <c r="E45" s="123">
        <v>1.8680563618230415</v>
      </c>
      <c r="F45" s="84" t="s">
        <v>2474</v>
      </c>
      <c r="G45" s="84" t="b">
        <v>0</v>
      </c>
      <c r="H45" s="84" t="b">
        <v>0</v>
      </c>
      <c r="I45" s="84" t="b">
        <v>0</v>
      </c>
      <c r="J45" s="84" t="b">
        <v>0</v>
      </c>
      <c r="K45" s="84" t="b">
        <v>0</v>
      </c>
      <c r="L45" s="84" t="b">
        <v>0</v>
      </c>
    </row>
    <row r="46" spans="1:12" ht="15">
      <c r="A46" s="84" t="s">
        <v>1821</v>
      </c>
      <c r="B46" s="84" t="s">
        <v>1822</v>
      </c>
      <c r="C46" s="84">
        <v>5</v>
      </c>
      <c r="D46" s="123">
        <v>0.004389775452967112</v>
      </c>
      <c r="E46" s="123">
        <v>2.1690863574870227</v>
      </c>
      <c r="F46" s="84" t="s">
        <v>2474</v>
      </c>
      <c r="G46" s="84" t="b">
        <v>0</v>
      </c>
      <c r="H46" s="84" t="b">
        <v>0</v>
      </c>
      <c r="I46" s="84" t="b">
        <v>0</v>
      </c>
      <c r="J46" s="84" t="b">
        <v>0</v>
      </c>
      <c r="K46" s="84" t="b">
        <v>0</v>
      </c>
      <c r="L46" s="84" t="b">
        <v>0</v>
      </c>
    </row>
    <row r="47" spans="1:12" ht="15">
      <c r="A47" s="84" t="s">
        <v>1822</v>
      </c>
      <c r="B47" s="84" t="s">
        <v>1818</v>
      </c>
      <c r="C47" s="84">
        <v>5</v>
      </c>
      <c r="D47" s="123">
        <v>0.004389775452967112</v>
      </c>
      <c r="E47" s="123">
        <v>2.1690863574870227</v>
      </c>
      <c r="F47" s="84" t="s">
        <v>2474</v>
      </c>
      <c r="G47" s="84" t="b">
        <v>0</v>
      </c>
      <c r="H47" s="84" t="b">
        <v>0</v>
      </c>
      <c r="I47" s="84" t="b">
        <v>0</v>
      </c>
      <c r="J47" s="84" t="b">
        <v>0</v>
      </c>
      <c r="K47" s="84" t="b">
        <v>0</v>
      </c>
      <c r="L47" s="84" t="b">
        <v>0</v>
      </c>
    </row>
    <row r="48" spans="1:12" ht="15">
      <c r="A48" s="84" t="s">
        <v>1818</v>
      </c>
      <c r="B48" s="84" t="s">
        <v>1811</v>
      </c>
      <c r="C48" s="84">
        <v>5</v>
      </c>
      <c r="D48" s="123">
        <v>0.004389775452967112</v>
      </c>
      <c r="E48" s="123">
        <v>1.5893027608702126</v>
      </c>
      <c r="F48" s="84" t="s">
        <v>2474</v>
      </c>
      <c r="G48" s="84" t="b">
        <v>0</v>
      </c>
      <c r="H48" s="84" t="b">
        <v>0</v>
      </c>
      <c r="I48" s="84" t="b">
        <v>0</v>
      </c>
      <c r="J48" s="84" t="b">
        <v>0</v>
      </c>
      <c r="K48" s="84" t="b">
        <v>0</v>
      </c>
      <c r="L48" s="84" t="b">
        <v>0</v>
      </c>
    </row>
    <row r="49" spans="1:12" ht="15">
      <c r="A49" s="84" t="s">
        <v>2296</v>
      </c>
      <c r="B49" s="84" t="s">
        <v>1807</v>
      </c>
      <c r="C49" s="84">
        <v>5</v>
      </c>
      <c r="D49" s="123">
        <v>0.004389775452967112</v>
      </c>
      <c r="E49" s="123">
        <v>1.5915945576497974</v>
      </c>
      <c r="F49" s="84" t="s">
        <v>2474</v>
      </c>
      <c r="G49" s="84" t="b">
        <v>0</v>
      </c>
      <c r="H49" s="84" t="b">
        <v>0</v>
      </c>
      <c r="I49" s="84" t="b">
        <v>0</v>
      </c>
      <c r="J49" s="84" t="b">
        <v>0</v>
      </c>
      <c r="K49" s="84" t="b">
        <v>0</v>
      </c>
      <c r="L49" s="84" t="b">
        <v>0</v>
      </c>
    </row>
    <row r="50" spans="1:12" ht="15">
      <c r="A50" s="84" t="s">
        <v>1807</v>
      </c>
      <c r="B50" s="84" t="s">
        <v>2300</v>
      </c>
      <c r="C50" s="84">
        <v>5</v>
      </c>
      <c r="D50" s="123">
        <v>0.004389775452967112</v>
      </c>
      <c r="E50" s="123">
        <v>1.7888751157754166</v>
      </c>
      <c r="F50" s="84" t="s">
        <v>2474</v>
      </c>
      <c r="G50" s="84" t="b">
        <v>0</v>
      </c>
      <c r="H50" s="84" t="b">
        <v>0</v>
      </c>
      <c r="I50" s="84" t="b">
        <v>0</v>
      </c>
      <c r="J50" s="84" t="b">
        <v>0</v>
      </c>
      <c r="K50" s="84" t="b">
        <v>0</v>
      </c>
      <c r="L50" s="84" t="b">
        <v>0</v>
      </c>
    </row>
    <row r="51" spans="1:12" ht="15">
      <c r="A51" s="84" t="s">
        <v>1846</v>
      </c>
      <c r="B51" s="84" t="s">
        <v>1815</v>
      </c>
      <c r="C51" s="84">
        <v>5</v>
      </c>
      <c r="D51" s="123">
        <v>0.004389775452967112</v>
      </c>
      <c r="E51" s="123">
        <v>1.79987050007688</v>
      </c>
      <c r="F51" s="84" t="s">
        <v>2474</v>
      </c>
      <c r="G51" s="84" t="b">
        <v>1</v>
      </c>
      <c r="H51" s="84" t="b">
        <v>0</v>
      </c>
      <c r="I51" s="84" t="b">
        <v>0</v>
      </c>
      <c r="J51" s="84" t="b">
        <v>0</v>
      </c>
      <c r="K51" s="84" t="b">
        <v>0</v>
      </c>
      <c r="L51" s="84" t="b">
        <v>0</v>
      </c>
    </row>
    <row r="52" spans="1:12" ht="15">
      <c r="A52" s="84" t="s">
        <v>1815</v>
      </c>
      <c r="B52" s="84" t="s">
        <v>1848</v>
      </c>
      <c r="C52" s="84">
        <v>5</v>
      </c>
      <c r="D52" s="123">
        <v>0.004389775452967112</v>
      </c>
      <c r="E52" s="123">
        <v>1.7541130095162047</v>
      </c>
      <c r="F52" s="84" t="s">
        <v>2474</v>
      </c>
      <c r="G52" s="84" t="b">
        <v>0</v>
      </c>
      <c r="H52" s="84" t="b">
        <v>0</v>
      </c>
      <c r="I52" s="84" t="b">
        <v>0</v>
      </c>
      <c r="J52" s="84" t="b">
        <v>0</v>
      </c>
      <c r="K52" s="84" t="b">
        <v>0</v>
      </c>
      <c r="L52" s="84" t="b">
        <v>0</v>
      </c>
    </row>
    <row r="53" spans="1:12" ht="15">
      <c r="A53" s="84" t="s">
        <v>1850</v>
      </c>
      <c r="B53" s="84" t="s">
        <v>1848</v>
      </c>
      <c r="C53" s="84">
        <v>5</v>
      </c>
      <c r="D53" s="123">
        <v>0.004389775452967112</v>
      </c>
      <c r="E53" s="123">
        <v>1.8680563618230415</v>
      </c>
      <c r="F53" s="84" t="s">
        <v>2474</v>
      </c>
      <c r="G53" s="84" t="b">
        <v>0</v>
      </c>
      <c r="H53" s="84" t="b">
        <v>0</v>
      </c>
      <c r="I53" s="84" t="b">
        <v>0</v>
      </c>
      <c r="J53" s="84" t="b">
        <v>0</v>
      </c>
      <c r="K53" s="84" t="b">
        <v>0</v>
      </c>
      <c r="L53" s="84" t="b">
        <v>0</v>
      </c>
    </row>
    <row r="54" spans="1:12" ht="15">
      <c r="A54" s="84" t="s">
        <v>1850</v>
      </c>
      <c r="B54" s="84" t="s">
        <v>451</v>
      </c>
      <c r="C54" s="84">
        <v>5</v>
      </c>
      <c r="D54" s="123">
        <v>0.004389775452967112</v>
      </c>
      <c r="E54" s="123">
        <v>0.8724211672254917</v>
      </c>
      <c r="F54" s="84" t="s">
        <v>2474</v>
      </c>
      <c r="G54" s="84" t="b">
        <v>0</v>
      </c>
      <c r="H54" s="84" t="b">
        <v>0</v>
      </c>
      <c r="I54" s="84" t="b">
        <v>0</v>
      </c>
      <c r="J54" s="84" t="b">
        <v>0</v>
      </c>
      <c r="K54" s="84" t="b">
        <v>0</v>
      </c>
      <c r="L54" s="84" t="b">
        <v>0</v>
      </c>
    </row>
    <row r="55" spans="1:12" ht="15">
      <c r="A55" s="84" t="s">
        <v>257</v>
      </c>
      <c r="B55" s="84" t="s">
        <v>1810</v>
      </c>
      <c r="C55" s="84">
        <v>5</v>
      </c>
      <c r="D55" s="123">
        <v>0.004389775452967112</v>
      </c>
      <c r="E55" s="123">
        <v>2.265996370495079</v>
      </c>
      <c r="F55" s="84" t="s">
        <v>2474</v>
      </c>
      <c r="G55" s="84" t="b">
        <v>0</v>
      </c>
      <c r="H55" s="84" t="b">
        <v>0</v>
      </c>
      <c r="I55" s="84" t="b">
        <v>0</v>
      </c>
      <c r="J55" s="84" t="b">
        <v>0</v>
      </c>
      <c r="K55" s="84" t="b">
        <v>0</v>
      </c>
      <c r="L55" s="84" t="b">
        <v>0</v>
      </c>
    </row>
    <row r="56" spans="1:12" ht="15">
      <c r="A56" s="84" t="s">
        <v>1774</v>
      </c>
      <c r="B56" s="84" t="s">
        <v>2295</v>
      </c>
      <c r="C56" s="84">
        <v>5</v>
      </c>
      <c r="D56" s="123">
        <v>0.004389775452967112</v>
      </c>
      <c r="E56" s="123">
        <v>1.4208983304808223</v>
      </c>
      <c r="F56" s="84" t="s">
        <v>2474</v>
      </c>
      <c r="G56" s="84" t="b">
        <v>0</v>
      </c>
      <c r="H56" s="84" t="b">
        <v>1</v>
      </c>
      <c r="I56" s="84" t="b">
        <v>0</v>
      </c>
      <c r="J56" s="84" t="b">
        <v>0</v>
      </c>
      <c r="K56" s="84" t="b">
        <v>0</v>
      </c>
      <c r="L56" s="84" t="b">
        <v>0</v>
      </c>
    </row>
    <row r="57" spans="1:12" ht="15">
      <c r="A57" s="84" t="s">
        <v>1812</v>
      </c>
      <c r="B57" s="84" t="s">
        <v>451</v>
      </c>
      <c r="C57" s="84">
        <v>5</v>
      </c>
      <c r="D57" s="123">
        <v>0.004389775452967112</v>
      </c>
      <c r="E57" s="123">
        <v>0.6963299081698104</v>
      </c>
      <c r="F57" s="84" t="s">
        <v>2474</v>
      </c>
      <c r="G57" s="84" t="b">
        <v>1</v>
      </c>
      <c r="H57" s="84" t="b">
        <v>0</v>
      </c>
      <c r="I57" s="84" t="b">
        <v>0</v>
      </c>
      <c r="J57" s="84" t="b">
        <v>0</v>
      </c>
      <c r="K57" s="84" t="b">
        <v>0</v>
      </c>
      <c r="L57" s="84" t="b">
        <v>0</v>
      </c>
    </row>
    <row r="58" spans="1:12" ht="15">
      <c r="A58" s="84" t="s">
        <v>322</v>
      </c>
      <c r="B58" s="84" t="s">
        <v>1839</v>
      </c>
      <c r="C58" s="84">
        <v>4</v>
      </c>
      <c r="D58" s="123">
        <v>0.0037534912177553765</v>
      </c>
      <c r="E58" s="123">
        <v>2.56702636615906</v>
      </c>
      <c r="F58" s="84" t="s">
        <v>2474</v>
      </c>
      <c r="G58" s="84" t="b">
        <v>0</v>
      </c>
      <c r="H58" s="84" t="b">
        <v>0</v>
      </c>
      <c r="I58" s="84" t="b">
        <v>0</v>
      </c>
      <c r="J58" s="84" t="b">
        <v>0</v>
      </c>
      <c r="K58" s="84" t="b">
        <v>0</v>
      </c>
      <c r="L58" s="84" t="b">
        <v>0</v>
      </c>
    </row>
    <row r="59" spans="1:12" ht="15">
      <c r="A59" s="84" t="s">
        <v>1833</v>
      </c>
      <c r="B59" s="84" t="s">
        <v>1835</v>
      </c>
      <c r="C59" s="84">
        <v>4</v>
      </c>
      <c r="D59" s="123">
        <v>0.0037534912177553765</v>
      </c>
      <c r="E59" s="123">
        <v>2.127693672328798</v>
      </c>
      <c r="F59" s="84" t="s">
        <v>2474</v>
      </c>
      <c r="G59" s="84" t="b">
        <v>0</v>
      </c>
      <c r="H59" s="84" t="b">
        <v>0</v>
      </c>
      <c r="I59" s="84" t="b">
        <v>0</v>
      </c>
      <c r="J59" s="84" t="b">
        <v>0</v>
      </c>
      <c r="K59" s="84" t="b">
        <v>0</v>
      </c>
      <c r="L59" s="84" t="b">
        <v>0</v>
      </c>
    </row>
    <row r="60" spans="1:12" ht="15">
      <c r="A60" s="84" t="s">
        <v>1835</v>
      </c>
      <c r="B60" s="84" t="s">
        <v>1806</v>
      </c>
      <c r="C60" s="84">
        <v>4</v>
      </c>
      <c r="D60" s="123">
        <v>0.0037534912177553765</v>
      </c>
      <c r="E60" s="123">
        <v>1.2714592661965813</v>
      </c>
      <c r="F60" s="84" t="s">
        <v>2474</v>
      </c>
      <c r="G60" s="84" t="b">
        <v>0</v>
      </c>
      <c r="H60" s="84" t="b">
        <v>0</v>
      </c>
      <c r="I60" s="84" t="b">
        <v>0</v>
      </c>
      <c r="J60" s="84" t="b">
        <v>0</v>
      </c>
      <c r="K60" s="84" t="b">
        <v>0</v>
      </c>
      <c r="L60" s="84" t="b">
        <v>0</v>
      </c>
    </row>
    <row r="61" spans="1:12" ht="15">
      <c r="A61" s="84" t="s">
        <v>1806</v>
      </c>
      <c r="B61" s="84" t="s">
        <v>1771</v>
      </c>
      <c r="C61" s="84">
        <v>4</v>
      </c>
      <c r="D61" s="123">
        <v>0.0037534912177553765</v>
      </c>
      <c r="E61" s="123">
        <v>0.9759617591325611</v>
      </c>
      <c r="F61" s="84" t="s">
        <v>2474</v>
      </c>
      <c r="G61" s="84" t="b">
        <v>0</v>
      </c>
      <c r="H61" s="84" t="b">
        <v>0</v>
      </c>
      <c r="I61" s="84" t="b">
        <v>0</v>
      </c>
      <c r="J61" s="84" t="b">
        <v>0</v>
      </c>
      <c r="K61" s="84" t="b">
        <v>0</v>
      </c>
      <c r="L61" s="84" t="b">
        <v>0</v>
      </c>
    </row>
    <row r="62" spans="1:12" ht="15">
      <c r="A62" s="84" t="s">
        <v>1771</v>
      </c>
      <c r="B62" s="84" t="s">
        <v>1836</v>
      </c>
      <c r="C62" s="84">
        <v>4</v>
      </c>
      <c r="D62" s="123">
        <v>0.0037534912177553765</v>
      </c>
      <c r="E62" s="123">
        <v>2.214843848047698</v>
      </c>
      <c r="F62" s="84" t="s">
        <v>2474</v>
      </c>
      <c r="G62" s="84" t="b">
        <v>0</v>
      </c>
      <c r="H62" s="84" t="b">
        <v>0</v>
      </c>
      <c r="I62" s="84" t="b">
        <v>0</v>
      </c>
      <c r="J62" s="84" t="b">
        <v>0</v>
      </c>
      <c r="K62" s="84" t="b">
        <v>0</v>
      </c>
      <c r="L62" s="84" t="b">
        <v>0</v>
      </c>
    </row>
    <row r="63" spans="1:12" ht="15">
      <c r="A63" s="84" t="s">
        <v>1836</v>
      </c>
      <c r="B63" s="84" t="s">
        <v>1832</v>
      </c>
      <c r="C63" s="84">
        <v>4</v>
      </c>
      <c r="D63" s="123">
        <v>0.0037534912177553765</v>
      </c>
      <c r="E63" s="123">
        <v>2.214843848047698</v>
      </c>
      <c r="F63" s="84" t="s">
        <v>2474</v>
      </c>
      <c r="G63" s="84" t="b">
        <v>0</v>
      </c>
      <c r="H63" s="84" t="b">
        <v>0</v>
      </c>
      <c r="I63" s="84" t="b">
        <v>0</v>
      </c>
      <c r="J63" s="84" t="b">
        <v>1</v>
      </c>
      <c r="K63" s="84" t="b">
        <v>0</v>
      </c>
      <c r="L63" s="84" t="b">
        <v>0</v>
      </c>
    </row>
    <row r="64" spans="1:12" ht="15">
      <c r="A64" s="84" t="s">
        <v>1832</v>
      </c>
      <c r="B64" s="84" t="s">
        <v>2309</v>
      </c>
      <c r="C64" s="84">
        <v>4</v>
      </c>
      <c r="D64" s="123">
        <v>0.0037534912177553765</v>
      </c>
      <c r="E64" s="123">
        <v>2.214843848047698</v>
      </c>
      <c r="F64" s="84" t="s">
        <v>2474</v>
      </c>
      <c r="G64" s="84" t="b">
        <v>1</v>
      </c>
      <c r="H64" s="84" t="b">
        <v>0</v>
      </c>
      <c r="I64" s="84" t="b">
        <v>0</v>
      </c>
      <c r="J64" s="84" t="b">
        <v>0</v>
      </c>
      <c r="K64" s="84" t="b">
        <v>0</v>
      </c>
      <c r="L64" s="84" t="b">
        <v>0</v>
      </c>
    </row>
    <row r="65" spans="1:12" ht="15">
      <c r="A65" s="84" t="s">
        <v>2309</v>
      </c>
      <c r="B65" s="84" t="s">
        <v>1881</v>
      </c>
      <c r="C65" s="84">
        <v>4</v>
      </c>
      <c r="D65" s="123">
        <v>0.0037534912177553765</v>
      </c>
      <c r="E65" s="123">
        <v>2.0229583218087845</v>
      </c>
      <c r="F65" s="84" t="s">
        <v>2474</v>
      </c>
      <c r="G65" s="84" t="b">
        <v>0</v>
      </c>
      <c r="H65" s="84" t="b">
        <v>0</v>
      </c>
      <c r="I65" s="84" t="b">
        <v>0</v>
      </c>
      <c r="J65" s="84" t="b">
        <v>1</v>
      </c>
      <c r="K65" s="84" t="b">
        <v>0</v>
      </c>
      <c r="L65" s="84" t="b">
        <v>0</v>
      </c>
    </row>
    <row r="66" spans="1:12" ht="15">
      <c r="A66" s="84" t="s">
        <v>1834</v>
      </c>
      <c r="B66" s="84" t="s">
        <v>1821</v>
      </c>
      <c r="C66" s="84">
        <v>4</v>
      </c>
      <c r="D66" s="123">
        <v>0.0037534912177553765</v>
      </c>
      <c r="E66" s="123">
        <v>1.72975366365676</v>
      </c>
      <c r="F66" s="84" t="s">
        <v>2474</v>
      </c>
      <c r="G66" s="84" t="b">
        <v>0</v>
      </c>
      <c r="H66" s="84" t="b">
        <v>0</v>
      </c>
      <c r="I66" s="84" t="b">
        <v>0</v>
      </c>
      <c r="J66" s="84" t="b">
        <v>0</v>
      </c>
      <c r="K66" s="84" t="b">
        <v>0</v>
      </c>
      <c r="L66" s="84" t="b">
        <v>0</v>
      </c>
    </row>
    <row r="67" spans="1:12" ht="15">
      <c r="A67" s="84" t="s">
        <v>1821</v>
      </c>
      <c r="B67" s="84" t="s">
        <v>1806</v>
      </c>
      <c r="C67" s="84">
        <v>4</v>
      </c>
      <c r="D67" s="123">
        <v>0.0037534912177553765</v>
      </c>
      <c r="E67" s="123">
        <v>0.8735192575245437</v>
      </c>
      <c r="F67" s="84" t="s">
        <v>2474</v>
      </c>
      <c r="G67" s="84" t="b">
        <v>0</v>
      </c>
      <c r="H67" s="84" t="b">
        <v>0</v>
      </c>
      <c r="I67" s="84" t="b">
        <v>0</v>
      </c>
      <c r="J67" s="84" t="b">
        <v>0</v>
      </c>
      <c r="K67" s="84" t="b">
        <v>0</v>
      </c>
      <c r="L67" s="84" t="b">
        <v>0</v>
      </c>
    </row>
    <row r="68" spans="1:12" ht="15">
      <c r="A68" s="84" t="s">
        <v>1863</v>
      </c>
      <c r="B68" s="84" t="s">
        <v>1864</v>
      </c>
      <c r="C68" s="84">
        <v>4</v>
      </c>
      <c r="D68" s="123">
        <v>0.0037534912177553765</v>
      </c>
      <c r="E68" s="123">
        <v>2.56702636615906</v>
      </c>
      <c r="F68" s="84" t="s">
        <v>2474</v>
      </c>
      <c r="G68" s="84" t="b">
        <v>0</v>
      </c>
      <c r="H68" s="84" t="b">
        <v>0</v>
      </c>
      <c r="I68" s="84" t="b">
        <v>0</v>
      </c>
      <c r="J68" s="84" t="b">
        <v>0</v>
      </c>
      <c r="K68" s="84" t="b">
        <v>0</v>
      </c>
      <c r="L68" s="84" t="b">
        <v>0</v>
      </c>
    </row>
    <row r="69" spans="1:12" ht="15">
      <c r="A69" s="84" t="s">
        <v>1864</v>
      </c>
      <c r="B69" s="84" t="s">
        <v>1865</v>
      </c>
      <c r="C69" s="84">
        <v>4</v>
      </c>
      <c r="D69" s="123">
        <v>0.0037534912177553765</v>
      </c>
      <c r="E69" s="123">
        <v>2.56702636615906</v>
      </c>
      <c r="F69" s="84" t="s">
        <v>2474</v>
      </c>
      <c r="G69" s="84" t="b">
        <v>0</v>
      </c>
      <c r="H69" s="84" t="b">
        <v>0</v>
      </c>
      <c r="I69" s="84" t="b">
        <v>0</v>
      </c>
      <c r="J69" s="84" t="b">
        <v>0</v>
      </c>
      <c r="K69" s="84" t="b">
        <v>0</v>
      </c>
      <c r="L69" s="84" t="b">
        <v>0</v>
      </c>
    </row>
    <row r="70" spans="1:12" ht="15">
      <c r="A70" s="84" t="s">
        <v>1774</v>
      </c>
      <c r="B70" s="84" t="s">
        <v>1806</v>
      </c>
      <c r="C70" s="84">
        <v>4</v>
      </c>
      <c r="D70" s="123">
        <v>0.0037534912177553765</v>
      </c>
      <c r="E70" s="123">
        <v>0.4263612261823245</v>
      </c>
      <c r="F70" s="84" t="s">
        <v>2474</v>
      </c>
      <c r="G70" s="84" t="b">
        <v>0</v>
      </c>
      <c r="H70" s="84" t="b">
        <v>1</v>
      </c>
      <c r="I70" s="84" t="b">
        <v>0</v>
      </c>
      <c r="J70" s="84" t="b">
        <v>0</v>
      </c>
      <c r="K70" s="84" t="b">
        <v>0</v>
      </c>
      <c r="L70" s="84" t="b">
        <v>0</v>
      </c>
    </row>
    <row r="71" spans="1:12" ht="15">
      <c r="A71" s="84" t="s">
        <v>1859</v>
      </c>
      <c r="B71" s="84" t="s">
        <v>1832</v>
      </c>
      <c r="C71" s="84">
        <v>4</v>
      </c>
      <c r="D71" s="123">
        <v>0.0037534912177553765</v>
      </c>
      <c r="E71" s="123">
        <v>1.775511154217435</v>
      </c>
      <c r="F71" s="84" t="s">
        <v>2474</v>
      </c>
      <c r="G71" s="84" t="b">
        <v>0</v>
      </c>
      <c r="H71" s="84" t="b">
        <v>0</v>
      </c>
      <c r="I71" s="84" t="b">
        <v>0</v>
      </c>
      <c r="J71" s="84" t="b">
        <v>1</v>
      </c>
      <c r="K71" s="84" t="b">
        <v>0</v>
      </c>
      <c r="L71" s="84" t="b">
        <v>0</v>
      </c>
    </row>
    <row r="72" spans="1:12" ht="15">
      <c r="A72" s="84" t="s">
        <v>1832</v>
      </c>
      <c r="B72" s="84" t="s">
        <v>1808</v>
      </c>
      <c r="C72" s="84">
        <v>4</v>
      </c>
      <c r="D72" s="123">
        <v>0.0037534912177553765</v>
      </c>
      <c r="E72" s="123">
        <v>1.5381502384228312</v>
      </c>
      <c r="F72" s="84" t="s">
        <v>2474</v>
      </c>
      <c r="G72" s="84" t="b">
        <v>1</v>
      </c>
      <c r="H72" s="84" t="b">
        <v>0</v>
      </c>
      <c r="I72" s="84" t="b">
        <v>0</v>
      </c>
      <c r="J72" s="84" t="b">
        <v>0</v>
      </c>
      <c r="K72" s="84" t="b">
        <v>0</v>
      </c>
      <c r="L72" s="84" t="b">
        <v>0</v>
      </c>
    </row>
    <row r="73" spans="1:12" ht="15">
      <c r="A73" s="84" t="s">
        <v>1808</v>
      </c>
      <c r="B73" s="84" t="s">
        <v>2314</v>
      </c>
      <c r="C73" s="84">
        <v>4</v>
      </c>
      <c r="D73" s="123">
        <v>0.0037534912177553765</v>
      </c>
      <c r="E73" s="123">
        <v>1.9138138523837167</v>
      </c>
      <c r="F73" s="84" t="s">
        <v>2474</v>
      </c>
      <c r="G73" s="84" t="b">
        <v>0</v>
      </c>
      <c r="H73" s="84" t="b">
        <v>0</v>
      </c>
      <c r="I73" s="84" t="b">
        <v>0</v>
      </c>
      <c r="J73" s="84" t="b">
        <v>0</v>
      </c>
      <c r="K73" s="84" t="b">
        <v>0</v>
      </c>
      <c r="L73" s="84" t="b">
        <v>0</v>
      </c>
    </row>
    <row r="74" spans="1:12" ht="15">
      <c r="A74" s="84" t="s">
        <v>2314</v>
      </c>
      <c r="B74" s="84" t="s">
        <v>1834</v>
      </c>
      <c r="C74" s="84">
        <v>4</v>
      </c>
      <c r="D74" s="123">
        <v>0.0037534912177553765</v>
      </c>
      <c r="E74" s="123">
        <v>2.127693672328798</v>
      </c>
      <c r="F74" s="84" t="s">
        <v>2474</v>
      </c>
      <c r="G74" s="84" t="b">
        <v>0</v>
      </c>
      <c r="H74" s="84" t="b">
        <v>0</v>
      </c>
      <c r="I74" s="84" t="b">
        <v>0</v>
      </c>
      <c r="J74" s="84" t="b">
        <v>0</v>
      </c>
      <c r="K74" s="84" t="b">
        <v>0</v>
      </c>
      <c r="L74" s="84" t="b">
        <v>0</v>
      </c>
    </row>
    <row r="75" spans="1:12" ht="15">
      <c r="A75" s="84" t="s">
        <v>2300</v>
      </c>
      <c r="B75" s="84" t="s">
        <v>2315</v>
      </c>
      <c r="C75" s="84">
        <v>4</v>
      </c>
      <c r="D75" s="123">
        <v>0.0037534912177553765</v>
      </c>
      <c r="E75" s="123">
        <v>2.390935107103379</v>
      </c>
      <c r="F75" s="84" t="s">
        <v>2474</v>
      </c>
      <c r="G75" s="84" t="b">
        <v>0</v>
      </c>
      <c r="H75" s="84" t="b">
        <v>0</v>
      </c>
      <c r="I75" s="84" t="b">
        <v>0</v>
      </c>
      <c r="J75" s="84" t="b">
        <v>0</v>
      </c>
      <c r="K75" s="84" t="b">
        <v>0</v>
      </c>
      <c r="L75" s="84" t="b">
        <v>0</v>
      </c>
    </row>
    <row r="76" spans="1:12" ht="15">
      <c r="A76" s="84" t="s">
        <v>2315</v>
      </c>
      <c r="B76" s="84" t="s">
        <v>2316</v>
      </c>
      <c r="C76" s="84">
        <v>4</v>
      </c>
      <c r="D76" s="123">
        <v>0.0037534912177553765</v>
      </c>
      <c r="E76" s="123">
        <v>2.56702636615906</v>
      </c>
      <c r="F76" s="84" t="s">
        <v>2474</v>
      </c>
      <c r="G76" s="84" t="b">
        <v>0</v>
      </c>
      <c r="H76" s="84" t="b">
        <v>0</v>
      </c>
      <c r="I76" s="84" t="b">
        <v>0</v>
      </c>
      <c r="J76" s="84" t="b">
        <v>0</v>
      </c>
      <c r="K76" s="84" t="b">
        <v>0</v>
      </c>
      <c r="L76" s="84" t="b">
        <v>0</v>
      </c>
    </row>
    <row r="77" spans="1:12" ht="15">
      <c r="A77" s="84" t="s">
        <v>2316</v>
      </c>
      <c r="B77" s="84" t="s">
        <v>2317</v>
      </c>
      <c r="C77" s="84">
        <v>4</v>
      </c>
      <c r="D77" s="123">
        <v>0.0037534912177553765</v>
      </c>
      <c r="E77" s="123">
        <v>2.56702636615906</v>
      </c>
      <c r="F77" s="84" t="s">
        <v>2474</v>
      </c>
      <c r="G77" s="84" t="b">
        <v>0</v>
      </c>
      <c r="H77" s="84" t="b">
        <v>0</v>
      </c>
      <c r="I77" s="84" t="b">
        <v>0</v>
      </c>
      <c r="J77" s="84" t="b">
        <v>0</v>
      </c>
      <c r="K77" s="84" t="b">
        <v>0</v>
      </c>
      <c r="L77" s="84" t="b">
        <v>0</v>
      </c>
    </row>
    <row r="78" spans="1:12" ht="15">
      <c r="A78" s="84" t="s">
        <v>1846</v>
      </c>
      <c r="B78" s="84" t="s">
        <v>1847</v>
      </c>
      <c r="C78" s="84">
        <v>4</v>
      </c>
      <c r="D78" s="123">
        <v>0.0037534912177553765</v>
      </c>
      <c r="E78" s="123">
        <v>1.8169038393756602</v>
      </c>
      <c r="F78" s="84" t="s">
        <v>2474</v>
      </c>
      <c r="G78" s="84" t="b">
        <v>1</v>
      </c>
      <c r="H78" s="84" t="b">
        <v>0</v>
      </c>
      <c r="I78" s="84" t="b">
        <v>0</v>
      </c>
      <c r="J78" s="84" t="b">
        <v>0</v>
      </c>
      <c r="K78" s="84" t="b">
        <v>0</v>
      </c>
      <c r="L78" s="84" t="b">
        <v>0</v>
      </c>
    </row>
    <row r="79" spans="1:12" ht="15">
      <c r="A79" s="84" t="s">
        <v>1847</v>
      </c>
      <c r="B79" s="84" t="s">
        <v>1851</v>
      </c>
      <c r="C79" s="84">
        <v>4</v>
      </c>
      <c r="D79" s="123">
        <v>0.0037534912177553765</v>
      </c>
      <c r="E79" s="123">
        <v>1.8680563618230415</v>
      </c>
      <c r="F79" s="84" t="s">
        <v>2474</v>
      </c>
      <c r="G79" s="84" t="b">
        <v>0</v>
      </c>
      <c r="H79" s="84" t="b">
        <v>0</v>
      </c>
      <c r="I79" s="84" t="b">
        <v>0</v>
      </c>
      <c r="J79" s="84" t="b">
        <v>0</v>
      </c>
      <c r="K79" s="84" t="b">
        <v>0</v>
      </c>
      <c r="L79" s="84" t="b">
        <v>0</v>
      </c>
    </row>
    <row r="80" spans="1:12" ht="15">
      <c r="A80" s="84" t="s">
        <v>1825</v>
      </c>
      <c r="B80" s="84" t="s">
        <v>1852</v>
      </c>
      <c r="C80" s="84">
        <v>4</v>
      </c>
      <c r="D80" s="123">
        <v>0.0037534912177553765</v>
      </c>
      <c r="E80" s="123">
        <v>2.089905111439398</v>
      </c>
      <c r="F80" s="84" t="s">
        <v>2474</v>
      </c>
      <c r="G80" s="84" t="b">
        <v>0</v>
      </c>
      <c r="H80" s="84" t="b">
        <v>0</v>
      </c>
      <c r="I80" s="84" t="b">
        <v>0</v>
      </c>
      <c r="J80" s="84" t="b">
        <v>0</v>
      </c>
      <c r="K80" s="84" t="b">
        <v>0</v>
      </c>
      <c r="L80" s="84" t="b">
        <v>0</v>
      </c>
    </row>
    <row r="81" spans="1:12" ht="15">
      <c r="A81" s="84" t="s">
        <v>1852</v>
      </c>
      <c r="B81" s="84" t="s">
        <v>1853</v>
      </c>
      <c r="C81" s="84">
        <v>4</v>
      </c>
      <c r="D81" s="123">
        <v>0.0037534912177553765</v>
      </c>
      <c r="E81" s="123">
        <v>2.390935107103379</v>
      </c>
      <c r="F81" s="84" t="s">
        <v>2474</v>
      </c>
      <c r="G81" s="84" t="b">
        <v>0</v>
      </c>
      <c r="H81" s="84" t="b">
        <v>0</v>
      </c>
      <c r="I81" s="84" t="b">
        <v>0</v>
      </c>
      <c r="J81" s="84" t="b">
        <v>0</v>
      </c>
      <c r="K81" s="84" t="b">
        <v>0</v>
      </c>
      <c r="L81" s="84" t="b">
        <v>0</v>
      </c>
    </row>
    <row r="82" spans="1:12" ht="15">
      <c r="A82" s="84" t="s">
        <v>1853</v>
      </c>
      <c r="B82" s="84" t="s">
        <v>2318</v>
      </c>
      <c r="C82" s="84">
        <v>4</v>
      </c>
      <c r="D82" s="123">
        <v>0.0037534912177553765</v>
      </c>
      <c r="E82" s="123">
        <v>2.56702636615906</v>
      </c>
      <c r="F82" s="84" t="s">
        <v>2474</v>
      </c>
      <c r="G82" s="84" t="b">
        <v>0</v>
      </c>
      <c r="H82" s="84" t="b">
        <v>0</v>
      </c>
      <c r="I82" s="84" t="b">
        <v>0</v>
      </c>
      <c r="J82" s="84" t="b">
        <v>0</v>
      </c>
      <c r="K82" s="84" t="b">
        <v>0</v>
      </c>
      <c r="L82" s="84" t="b">
        <v>0</v>
      </c>
    </row>
    <row r="83" spans="1:12" ht="15">
      <c r="A83" s="84" t="s">
        <v>2318</v>
      </c>
      <c r="B83" s="84" t="s">
        <v>1847</v>
      </c>
      <c r="C83" s="84">
        <v>4</v>
      </c>
      <c r="D83" s="123">
        <v>0.0037534912177553765</v>
      </c>
      <c r="E83" s="123">
        <v>2.1690863574870227</v>
      </c>
      <c r="F83" s="84" t="s">
        <v>2474</v>
      </c>
      <c r="G83" s="84" t="b">
        <v>0</v>
      </c>
      <c r="H83" s="84" t="b">
        <v>0</v>
      </c>
      <c r="I83" s="84" t="b">
        <v>0</v>
      </c>
      <c r="J83" s="84" t="b">
        <v>0</v>
      </c>
      <c r="K83" s="84" t="b">
        <v>0</v>
      </c>
      <c r="L83" s="84" t="b">
        <v>0</v>
      </c>
    </row>
    <row r="84" spans="1:12" ht="15">
      <c r="A84" s="84" t="s">
        <v>1847</v>
      </c>
      <c r="B84" s="84" t="s">
        <v>2292</v>
      </c>
      <c r="C84" s="84">
        <v>4</v>
      </c>
      <c r="D84" s="123">
        <v>0.0037534912177553765</v>
      </c>
      <c r="E84" s="123">
        <v>1.4923927478621561</v>
      </c>
      <c r="F84" s="84" t="s">
        <v>2474</v>
      </c>
      <c r="G84" s="84" t="b">
        <v>0</v>
      </c>
      <c r="H84" s="84" t="b">
        <v>0</v>
      </c>
      <c r="I84" s="84" t="b">
        <v>0</v>
      </c>
      <c r="J84" s="84" t="b">
        <v>0</v>
      </c>
      <c r="K84" s="84" t="b">
        <v>0</v>
      </c>
      <c r="L84" s="84" t="b">
        <v>0</v>
      </c>
    </row>
    <row r="85" spans="1:12" ht="15">
      <c r="A85" s="84" t="s">
        <v>2299</v>
      </c>
      <c r="B85" s="84" t="s">
        <v>2319</v>
      </c>
      <c r="C85" s="84">
        <v>4</v>
      </c>
      <c r="D85" s="123">
        <v>0.0037534912177553765</v>
      </c>
      <c r="E85" s="123">
        <v>2.390935107103379</v>
      </c>
      <c r="F85" s="84" t="s">
        <v>2474</v>
      </c>
      <c r="G85" s="84" t="b">
        <v>0</v>
      </c>
      <c r="H85" s="84" t="b">
        <v>0</v>
      </c>
      <c r="I85" s="84" t="b">
        <v>0</v>
      </c>
      <c r="J85" s="84" t="b">
        <v>0</v>
      </c>
      <c r="K85" s="84" t="b">
        <v>0</v>
      </c>
      <c r="L85" s="84" t="b">
        <v>0</v>
      </c>
    </row>
    <row r="86" spans="1:12" ht="15">
      <c r="A86" s="84" t="s">
        <v>2319</v>
      </c>
      <c r="B86" s="84" t="s">
        <v>2320</v>
      </c>
      <c r="C86" s="84">
        <v>4</v>
      </c>
      <c r="D86" s="123">
        <v>0.0037534912177553765</v>
      </c>
      <c r="E86" s="123">
        <v>2.56702636615906</v>
      </c>
      <c r="F86" s="84" t="s">
        <v>2474</v>
      </c>
      <c r="G86" s="84" t="b">
        <v>0</v>
      </c>
      <c r="H86" s="84" t="b">
        <v>0</v>
      </c>
      <c r="I86" s="84" t="b">
        <v>0</v>
      </c>
      <c r="J86" s="84" t="b">
        <v>0</v>
      </c>
      <c r="K86" s="84" t="b">
        <v>0</v>
      </c>
      <c r="L86" s="84" t="b">
        <v>0</v>
      </c>
    </row>
    <row r="87" spans="1:12" ht="15">
      <c r="A87" s="84" t="s">
        <v>2320</v>
      </c>
      <c r="B87" s="84" t="s">
        <v>2305</v>
      </c>
      <c r="C87" s="84">
        <v>4</v>
      </c>
      <c r="D87" s="123">
        <v>0.0037534912177553765</v>
      </c>
      <c r="E87" s="123">
        <v>2.470116353151004</v>
      </c>
      <c r="F87" s="84" t="s">
        <v>2474</v>
      </c>
      <c r="G87" s="84" t="b">
        <v>0</v>
      </c>
      <c r="H87" s="84" t="b">
        <v>0</v>
      </c>
      <c r="I87" s="84" t="b">
        <v>0</v>
      </c>
      <c r="J87" s="84" t="b">
        <v>0</v>
      </c>
      <c r="K87" s="84" t="b">
        <v>0</v>
      </c>
      <c r="L87" s="84" t="b">
        <v>0</v>
      </c>
    </row>
    <row r="88" spans="1:12" ht="15">
      <c r="A88" s="84" t="s">
        <v>2305</v>
      </c>
      <c r="B88" s="84" t="s">
        <v>2321</v>
      </c>
      <c r="C88" s="84">
        <v>4</v>
      </c>
      <c r="D88" s="123">
        <v>0.0037534912177553765</v>
      </c>
      <c r="E88" s="123">
        <v>2.470116353151004</v>
      </c>
      <c r="F88" s="84" t="s">
        <v>2474</v>
      </c>
      <c r="G88" s="84" t="b">
        <v>0</v>
      </c>
      <c r="H88" s="84" t="b">
        <v>0</v>
      </c>
      <c r="I88" s="84" t="b">
        <v>0</v>
      </c>
      <c r="J88" s="84" t="b">
        <v>0</v>
      </c>
      <c r="K88" s="84" t="b">
        <v>0</v>
      </c>
      <c r="L88" s="84" t="b">
        <v>0</v>
      </c>
    </row>
    <row r="89" spans="1:12" ht="15">
      <c r="A89" s="84" t="s">
        <v>293</v>
      </c>
      <c r="B89" s="84" t="s">
        <v>1846</v>
      </c>
      <c r="C89" s="84">
        <v>4</v>
      </c>
      <c r="D89" s="123">
        <v>0.0037534912177553765</v>
      </c>
      <c r="E89" s="123">
        <v>2.323988317472766</v>
      </c>
      <c r="F89" s="84" t="s">
        <v>2474</v>
      </c>
      <c r="G89" s="84" t="b">
        <v>0</v>
      </c>
      <c r="H89" s="84" t="b">
        <v>0</v>
      </c>
      <c r="I89" s="84" t="b">
        <v>0</v>
      </c>
      <c r="J89" s="84" t="b">
        <v>1</v>
      </c>
      <c r="K89" s="84" t="b">
        <v>0</v>
      </c>
      <c r="L89" s="84" t="b">
        <v>0</v>
      </c>
    </row>
    <row r="90" spans="1:12" ht="15">
      <c r="A90" s="84" t="s">
        <v>2328</v>
      </c>
      <c r="B90" s="84" t="s">
        <v>2329</v>
      </c>
      <c r="C90" s="84">
        <v>4</v>
      </c>
      <c r="D90" s="123">
        <v>0.004065059139471835</v>
      </c>
      <c r="E90" s="123">
        <v>2.56702636615906</v>
      </c>
      <c r="F90" s="84" t="s">
        <v>2474</v>
      </c>
      <c r="G90" s="84" t="b">
        <v>0</v>
      </c>
      <c r="H90" s="84" t="b">
        <v>0</v>
      </c>
      <c r="I90" s="84" t="b">
        <v>0</v>
      </c>
      <c r="J90" s="84" t="b">
        <v>0</v>
      </c>
      <c r="K90" s="84" t="b">
        <v>0</v>
      </c>
      <c r="L90" s="84" t="b">
        <v>0</v>
      </c>
    </row>
    <row r="91" spans="1:12" ht="15">
      <c r="A91" s="84" t="s">
        <v>320</v>
      </c>
      <c r="B91" s="84" t="s">
        <v>1833</v>
      </c>
      <c r="C91" s="84">
        <v>3</v>
      </c>
      <c r="D91" s="123">
        <v>0.0030487943546038763</v>
      </c>
      <c r="E91" s="123">
        <v>2.265996370495079</v>
      </c>
      <c r="F91" s="84" t="s">
        <v>2474</v>
      </c>
      <c r="G91" s="84" t="b">
        <v>0</v>
      </c>
      <c r="H91" s="84" t="b">
        <v>0</v>
      </c>
      <c r="I91" s="84" t="b">
        <v>0</v>
      </c>
      <c r="J91" s="84" t="b">
        <v>0</v>
      </c>
      <c r="K91" s="84" t="b">
        <v>0</v>
      </c>
      <c r="L91" s="84" t="b">
        <v>0</v>
      </c>
    </row>
    <row r="92" spans="1:12" ht="15">
      <c r="A92" s="84" t="s">
        <v>1766</v>
      </c>
      <c r="B92" s="84" t="s">
        <v>451</v>
      </c>
      <c r="C92" s="84">
        <v>3</v>
      </c>
      <c r="D92" s="123">
        <v>0.0030487943546038763</v>
      </c>
      <c r="E92" s="123">
        <v>1.1734511628894728</v>
      </c>
      <c r="F92" s="84" t="s">
        <v>2474</v>
      </c>
      <c r="G92" s="84" t="b">
        <v>0</v>
      </c>
      <c r="H92" s="84" t="b">
        <v>0</v>
      </c>
      <c r="I92" s="84" t="b">
        <v>0</v>
      </c>
      <c r="J92" s="84" t="b">
        <v>0</v>
      </c>
      <c r="K92" s="84" t="b">
        <v>0</v>
      </c>
      <c r="L92" s="84" t="b">
        <v>0</v>
      </c>
    </row>
    <row r="93" spans="1:12" ht="15">
      <c r="A93" s="84" t="s">
        <v>306</v>
      </c>
      <c r="B93" s="84" t="s">
        <v>451</v>
      </c>
      <c r="C93" s="84">
        <v>3</v>
      </c>
      <c r="D93" s="123">
        <v>0.0030487943546038763</v>
      </c>
      <c r="E93" s="123">
        <v>1.1734511628894728</v>
      </c>
      <c r="F93" s="84" t="s">
        <v>2474</v>
      </c>
      <c r="G93" s="84" t="b">
        <v>0</v>
      </c>
      <c r="H93" s="84" t="b">
        <v>0</v>
      </c>
      <c r="I93" s="84" t="b">
        <v>0</v>
      </c>
      <c r="J93" s="84" t="b">
        <v>0</v>
      </c>
      <c r="K93" s="84" t="b">
        <v>0</v>
      </c>
      <c r="L93" s="84" t="b">
        <v>0</v>
      </c>
    </row>
    <row r="94" spans="1:12" ht="15">
      <c r="A94" s="84" t="s">
        <v>451</v>
      </c>
      <c r="B94" s="84" t="s">
        <v>329</v>
      </c>
      <c r="C94" s="84">
        <v>3</v>
      </c>
      <c r="D94" s="123">
        <v>0.0030487943546038763</v>
      </c>
      <c r="E94" s="123">
        <v>1.3837565224762558</v>
      </c>
      <c r="F94" s="84" t="s">
        <v>2474</v>
      </c>
      <c r="G94" s="84" t="b">
        <v>0</v>
      </c>
      <c r="H94" s="84" t="b">
        <v>0</v>
      </c>
      <c r="I94" s="84" t="b">
        <v>0</v>
      </c>
      <c r="J94" s="84" t="b">
        <v>0</v>
      </c>
      <c r="K94" s="84" t="b">
        <v>0</v>
      </c>
      <c r="L94" s="84" t="b">
        <v>0</v>
      </c>
    </row>
    <row r="95" spans="1:12" ht="15">
      <c r="A95" s="84" t="s">
        <v>329</v>
      </c>
      <c r="B95" s="84" t="s">
        <v>1863</v>
      </c>
      <c r="C95" s="84">
        <v>3</v>
      </c>
      <c r="D95" s="123">
        <v>0.0030487943546038763</v>
      </c>
      <c r="E95" s="123">
        <v>2.56702636615906</v>
      </c>
      <c r="F95" s="84" t="s">
        <v>2474</v>
      </c>
      <c r="G95" s="84" t="b">
        <v>0</v>
      </c>
      <c r="H95" s="84" t="b">
        <v>0</v>
      </c>
      <c r="I95" s="84" t="b">
        <v>0</v>
      </c>
      <c r="J95" s="84" t="b">
        <v>0</v>
      </c>
      <c r="K95" s="84" t="b">
        <v>0</v>
      </c>
      <c r="L95" s="84" t="b">
        <v>0</v>
      </c>
    </row>
    <row r="96" spans="1:12" ht="15">
      <c r="A96" s="84" t="s">
        <v>1865</v>
      </c>
      <c r="B96" s="84" t="s">
        <v>1866</v>
      </c>
      <c r="C96" s="84">
        <v>3</v>
      </c>
      <c r="D96" s="123">
        <v>0.0030487943546038763</v>
      </c>
      <c r="E96" s="123">
        <v>2.56702636615906</v>
      </c>
      <c r="F96" s="84" t="s">
        <v>2474</v>
      </c>
      <c r="G96" s="84" t="b">
        <v>0</v>
      </c>
      <c r="H96" s="84" t="b">
        <v>0</v>
      </c>
      <c r="I96" s="84" t="b">
        <v>0</v>
      </c>
      <c r="J96" s="84" t="b">
        <v>0</v>
      </c>
      <c r="K96" s="84" t="b">
        <v>0</v>
      </c>
      <c r="L96" s="84" t="b">
        <v>0</v>
      </c>
    </row>
    <row r="97" spans="1:12" ht="15">
      <c r="A97" s="84" t="s">
        <v>1866</v>
      </c>
      <c r="B97" s="84" t="s">
        <v>328</v>
      </c>
      <c r="C97" s="84">
        <v>3</v>
      </c>
      <c r="D97" s="123">
        <v>0.0030487943546038763</v>
      </c>
      <c r="E97" s="123">
        <v>2.69196510276736</v>
      </c>
      <c r="F97" s="84" t="s">
        <v>2474</v>
      </c>
      <c r="G97" s="84" t="b">
        <v>0</v>
      </c>
      <c r="H97" s="84" t="b">
        <v>0</v>
      </c>
      <c r="I97" s="84" t="b">
        <v>0</v>
      </c>
      <c r="J97" s="84" t="b">
        <v>0</v>
      </c>
      <c r="K97" s="84" t="b">
        <v>0</v>
      </c>
      <c r="L97" s="84" t="b">
        <v>0</v>
      </c>
    </row>
    <row r="98" spans="1:12" ht="15">
      <c r="A98" s="84" t="s">
        <v>328</v>
      </c>
      <c r="B98" s="84" t="s">
        <v>1867</v>
      </c>
      <c r="C98" s="84">
        <v>3</v>
      </c>
      <c r="D98" s="123">
        <v>0.0030487943546038763</v>
      </c>
      <c r="E98" s="123">
        <v>2.69196510276736</v>
      </c>
      <c r="F98" s="84" t="s">
        <v>2474</v>
      </c>
      <c r="G98" s="84" t="b">
        <v>0</v>
      </c>
      <c r="H98" s="84" t="b">
        <v>0</v>
      </c>
      <c r="I98" s="84" t="b">
        <v>0</v>
      </c>
      <c r="J98" s="84" t="b">
        <v>0</v>
      </c>
      <c r="K98" s="84" t="b">
        <v>0</v>
      </c>
      <c r="L98" s="84" t="b">
        <v>0</v>
      </c>
    </row>
    <row r="99" spans="1:12" ht="15">
      <c r="A99" s="84" t="s">
        <v>1867</v>
      </c>
      <c r="B99" s="84" t="s">
        <v>1868</v>
      </c>
      <c r="C99" s="84">
        <v>3</v>
      </c>
      <c r="D99" s="123">
        <v>0.0030487943546038763</v>
      </c>
      <c r="E99" s="123">
        <v>2.3909351071033793</v>
      </c>
      <c r="F99" s="84" t="s">
        <v>2474</v>
      </c>
      <c r="G99" s="84" t="b">
        <v>0</v>
      </c>
      <c r="H99" s="84" t="b">
        <v>0</v>
      </c>
      <c r="I99" s="84" t="b">
        <v>0</v>
      </c>
      <c r="J99" s="84" t="b">
        <v>1</v>
      </c>
      <c r="K99" s="84" t="b">
        <v>0</v>
      </c>
      <c r="L99" s="84" t="b">
        <v>0</v>
      </c>
    </row>
    <row r="100" spans="1:12" ht="15">
      <c r="A100" s="84" t="s">
        <v>1868</v>
      </c>
      <c r="B100" s="84" t="s">
        <v>1869</v>
      </c>
      <c r="C100" s="84">
        <v>3</v>
      </c>
      <c r="D100" s="123">
        <v>0.0030487943546038763</v>
      </c>
      <c r="E100" s="123">
        <v>2.265996370495079</v>
      </c>
      <c r="F100" s="84" t="s">
        <v>2474</v>
      </c>
      <c r="G100" s="84" t="b">
        <v>1</v>
      </c>
      <c r="H100" s="84" t="b">
        <v>0</v>
      </c>
      <c r="I100" s="84" t="b">
        <v>0</v>
      </c>
      <c r="J100" s="84" t="b">
        <v>0</v>
      </c>
      <c r="K100" s="84" t="b">
        <v>0</v>
      </c>
      <c r="L100" s="84" t="b">
        <v>0</v>
      </c>
    </row>
    <row r="101" spans="1:12" ht="15">
      <c r="A101" s="84" t="s">
        <v>1869</v>
      </c>
      <c r="B101" s="84" t="s">
        <v>1824</v>
      </c>
      <c r="C101" s="84">
        <v>3</v>
      </c>
      <c r="D101" s="123">
        <v>0.0030487943546038763</v>
      </c>
      <c r="E101" s="123">
        <v>1.813698699500449</v>
      </c>
      <c r="F101" s="84" t="s">
        <v>2474</v>
      </c>
      <c r="G101" s="84" t="b">
        <v>0</v>
      </c>
      <c r="H101" s="84" t="b">
        <v>0</v>
      </c>
      <c r="I101" s="84" t="b">
        <v>0</v>
      </c>
      <c r="J101" s="84" t="b">
        <v>0</v>
      </c>
      <c r="K101" s="84" t="b">
        <v>0</v>
      </c>
      <c r="L101" s="84" t="b">
        <v>0</v>
      </c>
    </row>
    <row r="102" spans="1:12" ht="15">
      <c r="A102" s="84" t="s">
        <v>1824</v>
      </c>
      <c r="B102" s="84" t="s">
        <v>2331</v>
      </c>
      <c r="C102" s="84">
        <v>3</v>
      </c>
      <c r="D102" s="123">
        <v>0.0030487943546038763</v>
      </c>
      <c r="E102" s="123">
        <v>1.9138138523837167</v>
      </c>
      <c r="F102" s="84" t="s">
        <v>2474</v>
      </c>
      <c r="G102" s="84" t="b">
        <v>0</v>
      </c>
      <c r="H102" s="84" t="b">
        <v>0</v>
      </c>
      <c r="I102" s="84" t="b">
        <v>0</v>
      </c>
      <c r="J102" s="84" t="b">
        <v>0</v>
      </c>
      <c r="K102" s="84" t="b">
        <v>0</v>
      </c>
      <c r="L102" s="84" t="b">
        <v>0</v>
      </c>
    </row>
    <row r="103" spans="1:12" ht="15">
      <c r="A103" s="84" t="s">
        <v>2331</v>
      </c>
      <c r="B103" s="84" t="s">
        <v>1806</v>
      </c>
      <c r="C103" s="84">
        <v>3</v>
      </c>
      <c r="D103" s="123">
        <v>0.0030487943546038763</v>
      </c>
      <c r="E103" s="123">
        <v>1.2714592661965813</v>
      </c>
      <c r="F103" s="84" t="s">
        <v>2474</v>
      </c>
      <c r="G103" s="84" t="b">
        <v>0</v>
      </c>
      <c r="H103" s="84" t="b">
        <v>0</v>
      </c>
      <c r="I103" s="84" t="b">
        <v>0</v>
      </c>
      <c r="J103" s="84" t="b">
        <v>0</v>
      </c>
      <c r="K103" s="84" t="b">
        <v>0</v>
      </c>
      <c r="L103" s="84" t="b">
        <v>0</v>
      </c>
    </row>
    <row r="104" spans="1:12" ht="15">
      <c r="A104" s="84" t="s">
        <v>1844</v>
      </c>
      <c r="B104" s="84" t="s">
        <v>1838</v>
      </c>
      <c r="C104" s="84">
        <v>3</v>
      </c>
      <c r="D104" s="123">
        <v>0.0030487943546038763</v>
      </c>
      <c r="E104" s="123">
        <v>1.8468670627531036</v>
      </c>
      <c r="F104" s="84" t="s">
        <v>2474</v>
      </c>
      <c r="G104" s="84" t="b">
        <v>0</v>
      </c>
      <c r="H104" s="84" t="b">
        <v>0</v>
      </c>
      <c r="I104" s="84" t="b">
        <v>0</v>
      </c>
      <c r="J104" s="84" t="b">
        <v>0</v>
      </c>
      <c r="K104" s="84" t="b">
        <v>0</v>
      </c>
      <c r="L104" s="84" t="b">
        <v>0</v>
      </c>
    </row>
    <row r="105" spans="1:12" ht="15">
      <c r="A105" s="84" t="s">
        <v>1838</v>
      </c>
      <c r="B105" s="84" t="s">
        <v>466</v>
      </c>
      <c r="C105" s="84">
        <v>3</v>
      </c>
      <c r="D105" s="123">
        <v>0.0030487943546038763</v>
      </c>
      <c r="E105" s="123">
        <v>1.5969895895365036</v>
      </c>
      <c r="F105" s="84" t="s">
        <v>2474</v>
      </c>
      <c r="G105" s="84" t="b">
        <v>0</v>
      </c>
      <c r="H105" s="84" t="b">
        <v>0</v>
      </c>
      <c r="I105" s="84" t="b">
        <v>0</v>
      </c>
      <c r="J105" s="84" t="b">
        <v>0</v>
      </c>
      <c r="K105" s="84" t="b">
        <v>0</v>
      </c>
      <c r="L105" s="84" t="b">
        <v>0</v>
      </c>
    </row>
    <row r="106" spans="1:12" ht="15">
      <c r="A106" s="84" t="s">
        <v>466</v>
      </c>
      <c r="B106" s="84" t="s">
        <v>2313</v>
      </c>
      <c r="C106" s="84">
        <v>3</v>
      </c>
      <c r="D106" s="123">
        <v>0.0030487943546038763</v>
      </c>
      <c r="E106" s="123">
        <v>1.840027638222798</v>
      </c>
      <c r="F106" s="84" t="s">
        <v>2474</v>
      </c>
      <c r="G106" s="84" t="b">
        <v>0</v>
      </c>
      <c r="H106" s="84" t="b">
        <v>0</v>
      </c>
      <c r="I106" s="84" t="b">
        <v>0</v>
      </c>
      <c r="J106" s="84" t="b">
        <v>0</v>
      </c>
      <c r="K106" s="84" t="b">
        <v>0</v>
      </c>
      <c r="L106" s="84" t="b">
        <v>0</v>
      </c>
    </row>
    <row r="107" spans="1:12" ht="15">
      <c r="A107" s="84" t="s">
        <v>2313</v>
      </c>
      <c r="B107" s="84" t="s">
        <v>451</v>
      </c>
      <c r="C107" s="84">
        <v>3</v>
      </c>
      <c r="D107" s="123">
        <v>0.0030487943546038763</v>
      </c>
      <c r="E107" s="123">
        <v>1.048512426281173</v>
      </c>
      <c r="F107" s="84" t="s">
        <v>2474</v>
      </c>
      <c r="G107" s="84" t="b">
        <v>0</v>
      </c>
      <c r="H107" s="84" t="b">
        <v>0</v>
      </c>
      <c r="I107" s="84" t="b">
        <v>0</v>
      </c>
      <c r="J107" s="84" t="b">
        <v>0</v>
      </c>
      <c r="K107" s="84" t="b">
        <v>0</v>
      </c>
      <c r="L107" s="84" t="b">
        <v>0</v>
      </c>
    </row>
    <row r="108" spans="1:12" ht="15">
      <c r="A108" s="84" t="s">
        <v>451</v>
      </c>
      <c r="B108" s="84" t="s">
        <v>2332</v>
      </c>
      <c r="C108" s="84">
        <v>3</v>
      </c>
      <c r="D108" s="123">
        <v>0.0030487943546038763</v>
      </c>
      <c r="E108" s="123">
        <v>1.3837565224762558</v>
      </c>
      <c r="F108" s="84" t="s">
        <v>2474</v>
      </c>
      <c r="G108" s="84" t="b">
        <v>0</v>
      </c>
      <c r="H108" s="84" t="b">
        <v>0</v>
      </c>
      <c r="I108" s="84" t="b">
        <v>0</v>
      </c>
      <c r="J108" s="84" t="b">
        <v>0</v>
      </c>
      <c r="K108" s="84" t="b">
        <v>0</v>
      </c>
      <c r="L108" s="84" t="b">
        <v>0</v>
      </c>
    </row>
    <row r="109" spans="1:12" ht="15">
      <c r="A109" s="84" t="s">
        <v>2332</v>
      </c>
      <c r="B109" s="84" t="s">
        <v>2333</v>
      </c>
      <c r="C109" s="84">
        <v>3</v>
      </c>
      <c r="D109" s="123">
        <v>0.0030487943546038763</v>
      </c>
      <c r="E109" s="123">
        <v>2.69196510276736</v>
      </c>
      <c r="F109" s="84" t="s">
        <v>2474</v>
      </c>
      <c r="G109" s="84" t="b">
        <v>0</v>
      </c>
      <c r="H109" s="84" t="b">
        <v>0</v>
      </c>
      <c r="I109" s="84" t="b">
        <v>0</v>
      </c>
      <c r="J109" s="84" t="b">
        <v>1</v>
      </c>
      <c r="K109" s="84" t="b">
        <v>0</v>
      </c>
      <c r="L109" s="84" t="b">
        <v>0</v>
      </c>
    </row>
    <row r="110" spans="1:12" ht="15">
      <c r="A110" s="84" t="s">
        <v>2333</v>
      </c>
      <c r="B110" s="84" t="s">
        <v>2334</v>
      </c>
      <c r="C110" s="84">
        <v>3</v>
      </c>
      <c r="D110" s="123">
        <v>0.0030487943546038763</v>
      </c>
      <c r="E110" s="123">
        <v>2.69196510276736</v>
      </c>
      <c r="F110" s="84" t="s">
        <v>2474</v>
      </c>
      <c r="G110" s="84" t="b">
        <v>1</v>
      </c>
      <c r="H110" s="84" t="b">
        <v>0</v>
      </c>
      <c r="I110" s="84" t="b">
        <v>0</v>
      </c>
      <c r="J110" s="84" t="b">
        <v>0</v>
      </c>
      <c r="K110" s="84" t="b">
        <v>0</v>
      </c>
      <c r="L110" s="84" t="b">
        <v>0</v>
      </c>
    </row>
    <row r="111" spans="1:12" ht="15">
      <c r="A111" s="84" t="s">
        <v>2334</v>
      </c>
      <c r="B111" s="84" t="s">
        <v>1838</v>
      </c>
      <c r="C111" s="84">
        <v>3</v>
      </c>
      <c r="D111" s="123">
        <v>0.0030487943546038763</v>
      </c>
      <c r="E111" s="123">
        <v>2.323988317472766</v>
      </c>
      <c r="F111" s="84" t="s">
        <v>2474</v>
      </c>
      <c r="G111" s="84" t="b">
        <v>0</v>
      </c>
      <c r="H111" s="84" t="b">
        <v>0</v>
      </c>
      <c r="I111" s="84" t="b">
        <v>0</v>
      </c>
      <c r="J111" s="84" t="b">
        <v>0</v>
      </c>
      <c r="K111" s="84" t="b">
        <v>0</v>
      </c>
      <c r="L111" s="84" t="b">
        <v>0</v>
      </c>
    </row>
    <row r="112" spans="1:12" ht="15">
      <c r="A112" s="84" t="s">
        <v>1838</v>
      </c>
      <c r="B112" s="84" t="s">
        <v>2335</v>
      </c>
      <c r="C112" s="84">
        <v>3</v>
      </c>
      <c r="D112" s="123">
        <v>0.0030487943546038763</v>
      </c>
      <c r="E112" s="123">
        <v>2.323988317472766</v>
      </c>
      <c r="F112" s="84" t="s">
        <v>2474</v>
      </c>
      <c r="G112" s="84" t="b">
        <v>0</v>
      </c>
      <c r="H112" s="84" t="b">
        <v>0</v>
      </c>
      <c r="I112" s="84" t="b">
        <v>0</v>
      </c>
      <c r="J112" s="84" t="b">
        <v>0</v>
      </c>
      <c r="K112" s="84" t="b">
        <v>0</v>
      </c>
      <c r="L112" s="84" t="b">
        <v>0</v>
      </c>
    </row>
    <row r="113" spans="1:12" ht="15">
      <c r="A113" s="84" t="s">
        <v>2335</v>
      </c>
      <c r="B113" s="84" t="s">
        <v>2293</v>
      </c>
      <c r="C113" s="84">
        <v>3</v>
      </c>
      <c r="D113" s="123">
        <v>0.0030487943546038763</v>
      </c>
      <c r="E113" s="123">
        <v>2.089905111439398</v>
      </c>
      <c r="F113" s="84" t="s">
        <v>2474</v>
      </c>
      <c r="G113" s="84" t="b">
        <v>0</v>
      </c>
      <c r="H113" s="84" t="b">
        <v>0</v>
      </c>
      <c r="I113" s="84" t="b">
        <v>0</v>
      </c>
      <c r="J113" s="84" t="b">
        <v>0</v>
      </c>
      <c r="K113" s="84" t="b">
        <v>0</v>
      </c>
      <c r="L113" s="84" t="b">
        <v>0</v>
      </c>
    </row>
    <row r="114" spans="1:12" ht="15">
      <c r="A114" s="84" t="s">
        <v>1806</v>
      </c>
      <c r="B114" s="84" t="s">
        <v>1844</v>
      </c>
      <c r="C114" s="84">
        <v>3</v>
      </c>
      <c r="D114" s="123">
        <v>0.0030487943546038763</v>
      </c>
      <c r="E114" s="123">
        <v>0.8510230225242612</v>
      </c>
      <c r="F114" s="84" t="s">
        <v>2474</v>
      </c>
      <c r="G114" s="84" t="b">
        <v>0</v>
      </c>
      <c r="H114" s="84" t="b">
        <v>0</v>
      </c>
      <c r="I114" s="84" t="b">
        <v>0</v>
      </c>
      <c r="J114" s="84" t="b">
        <v>0</v>
      </c>
      <c r="K114" s="84" t="b">
        <v>0</v>
      </c>
      <c r="L114" s="84" t="b">
        <v>0</v>
      </c>
    </row>
    <row r="115" spans="1:12" ht="15">
      <c r="A115" s="84" t="s">
        <v>299</v>
      </c>
      <c r="B115" s="84" t="s">
        <v>1806</v>
      </c>
      <c r="C115" s="84">
        <v>3</v>
      </c>
      <c r="D115" s="123">
        <v>0.0030487943546038763</v>
      </c>
      <c r="E115" s="123">
        <v>1.2714592661965813</v>
      </c>
      <c r="F115" s="84" t="s">
        <v>2474</v>
      </c>
      <c r="G115" s="84" t="b">
        <v>0</v>
      </c>
      <c r="H115" s="84" t="b">
        <v>0</v>
      </c>
      <c r="I115" s="84" t="b">
        <v>0</v>
      </c>
      <c r="J115" s="84" t="b">
        <v>0</v>
      </c>
      <c r="K115" s="84" t="b">
        <v>0</v>
      </c>
      <c r="L115" s="84" t="b">
        <v>0</v>
      </c>
    </row>
    <row r="116" spans="1:12" ht="15">
      <c r="A116" s="84" t="s">
        <v>295</v>
      </c>
      <c r="B116" s="84" t="s">
        <v>1846</v>
      </c>
      <c r="C116" s="84">
        <v>3</v>
      </c>
      <c r="D116" s="123">
        <v>0.0030487943546038763</v>
      </c>
      <c r="E116" s="123">
        <v>2.323988317472766</v>
      </c>
      <c r="F116" s="84" t="s">
        <v>2474</v>
      </c>
      <c r="G116" s="84" t="b">
        <v>0</v>
      </c>
      <c r="H116" s="84" t="b">
        <v>0</v>
      </c>
      <c r="I116" s="84" t="b">
        <v>0</v>
      </c>
      <c r="J116" s="84" t="b">
        <v>1</v>
      </c>
      <c r="K116" s="84" t="b">
        <v>0</v>
      </c>
      <c r="L116" s="84" t="b">
        <v>0</v>
      </c>
    </row>
    <row r="117" spans="1:12" ht="15">
      <c r="A117" s="84" t="s">
        <v>2321</v>
      </c>
      <c r="B117" s="84" t="s">
        <v>2337</v>
      </c>
      <c r="C117" s="84">
        <v>3</v>
      </c>
      <c r="D117" s="123">
        <v>0.0030487943546038763</v>
      </c>
      <c r="E117" s="123">
        <v>2.56702636615906</v>
      </c>
      <c r="F117" s="84" t="s">
        <v>2474</v>
      </c>
      <c r="G117" s="84" t="b">
        <v>0</v>
      </c>
      <c r="H117" s="84" t="b">
        <v>0</v>
      </c>
      <c r="I117" s="84" t="b">
        <v>0</v>
      </c>
      <c r="J117" s="84" t="b">
        <v>0</v>
      </c>
      <c r="K117" s="84" t="b">
        <v>0</v>
      </c>
      <c r="L117" s="84" t="b">
        <v>0</v>
      </c>
    </row>
    <row r="118" spans="1:12" ht="15">
      <c r="A118" s="84" t="s">
        <v>1771</v>
      </c>
      <c r="B118" s="84" t="s">
        <v>1806</v>
      </c>
      <c r="C118" s="84">
        <v>3</v>
      </c>
      <c r="D118" s="123">
        <v>0.0030487943546038763</v>
      </c>
      <c r="E118" s="123">
        <v>0.794338011476919</v>
      </c>
      <c r="F118" s="84" t="s">
        <v>2474</v>
      </c>
      <c r="G118" s="84" t="b">
        <v>0</v>
      </c>
      <c r="H118" s="84" t="b">
        <v>0</v>
      </c>
      <c r="I118" s="84" t="b">
        <v>0</v>
      </c>
      <c r="J118" s="84" t="b">
        <v>0</v>
      </c>
      <c r="K118" s="84" t="b">
        <v>0</v>
      </c>
      <c r="L118" s="84" t="b">
        <v>0</v>
      </c>
    </row>
    <row r="119" spans="1:12" ht="15">
      <c r="A119" s="84" t="s">
        <v>1806</v>
      </c>
      <c r="B119" s="84" t="s">
        <v>1871</v>
      </c>
      <c r="C119" s="84">
        <v>3</v>
      </c>
      <c r="D119" s="123">
        <v>0.0030487943546038763</v>
      </c>
      <c r="E119" s="123">
        <v>1.2769917547965424</v>
      </c>
      <c r="F119" s="84" t="s">
        <v>2474</v>
      </c>
      <c r="G119" s="84" t="b">
        <v>0</v>
      </c>
      <c r="H119" s="84" t="b">
        <v>0</v>
      </c>
      <c r="I119" s="84" t="b">
        <v>0</v>
      </c>
      <c r="J119" s="84" t="b">
        <v>0</v>
      </c>
      <c r="K119" s="84" t="b">
        <v>0</v>
      </c>
      <c r="L119" s="84" t="b">
        <v>0</v>
      </c>
    </row>
    <row r="120" spans="1:12" ht="15">
      <c r="A120" s="84" t="s">
        <v>1871</v>
      </c>
      <c r="B120" s="84" t="s">
        <v>1872</v>
      </c>
      <c r="C120" s="84">
        <v>3</v>
      </c>
      <c r="D120" s="123">
        <v>0.0030487943546038763</v>
      </c>
      <c r="E120" s="123">
        <v>2.69196510276736</v>
      </c>
      <c r="F120" s="84" t="s">
        <v>2474</v>
      </c>
      <c r="G120" s="84" t="b">
        <v>0</v>
      </c>
      <c r="H120" s="84" t="b">
        <v>0</v>
      </c>
      <c r="I120" s="84" t="b">
        <v>0</v>
      </c>
      <c r="J120" s="84" t="b">
        <v>0</v>
      </c>
      <c r="K120" s="84" t="b">
        <v>0</v>
      </c>
      <c r="L120" s="84" t="b">
        <v>0</v>
      </c>
    </row>
    <row r="121" spans="1:12" ht="15">
      <c r="A121" s="84" t="s">
        <v>1872</v>
      </c>
      <c r="B121" s="84" t="s">
        <v>1873</v>
      </c>
      <c r="C121" s="84">
        <v>3</v>
      </c>
      <c r="D121" s="123">
        <v>0.0030487943546038763</v>
      </c>
      <c r="E121" s="123">
        <v>2.470116353151004</v>
      </c>
      <c r="F121" s="84" t="s">
        <v>2474</v>
      </c>
      <c r="G121" s="84" t="b">
        <v>0</v>
      </c>
      <c r="H121" s="84" t="b">
        <v>0</v>
      </c>
      <c r="I121" s="84" t="b">
        <v>0</v>
      </c>
      <c r="J121" s="84" t="b">
        <v>0</v>
      </c>
      <c r="K121" s="84" t="b">
        <v>0</v>
      </c>
      <c r="L121" s="84" t="b">
        <v>0</v>
      </c>
    </row>
    <row r="122" spans="1:12" ht="15">
      <c r="A122" s="84" t="s">
        <v>1873</v>
      </c>
      <c r="B122" s="84" t="s">
        <v>878</v>
      </c>
      <c r="C122" s="84">
        <v>3</v>
      </c>
      <c r="D122" s="123">
        <v>0.0030487943546038763</v>
      </c>
      <c r="E122" s="123">
        <v>2.2482676035346474</v>
      </c>
      <c r="F122" s="84" t="s">
        <v>2474</v>
      </c>
      <c r="G122" s="84" t="b">
        <v>0</v>
      </c>
      <c r="H122" s="84" t="b">
        <v>0</v>
      </c>
      <c r="I122" s="84" t="b">
        <v>0</v>
      </c>
      <c r="J122" s="84" t="b">
        <v>0</v>
      </c>
      <c r="K122" s="84" t="b">
        <v>0</v>
      </c>
      <c r="L122" s="84" t="b">
        <v>0</v>
      </c>
    </row>
    <row r="123" spans="1:12" ht="15">
      <c r="A123" s="84" t="s">
        <v>878</v>
      </c>
      <c r="B123" s="84" t="s">
        <v>1874</v>
      </c>
      <c r="C123" s="84">
        <v>3</v>
      </c>
      <c r="D123" s="123">
        <v>0.0030487943546038763</v>
      </c>
      <c r="E123" s="123">
        <v>2.470116353151004</v>
      </c>
      <c r="F123" s="84" t="s">
        <v>2474</v>
      </c>
      <c r="G123" s="84" t="b">
        <v>0</v>
      </c>
      <c r="H123" s="84" t="b">
        <v>0</v>
      </c>
      <c r="I123" s="84" t="b">
        <v>0</v>
      </c>
      <c r="J123" s="84" t="b">
        <v>0</v>
      </c>
      <c r="K123" s="84" t="b">
        <v>0</v>
      </c>
      <c r="L123" s="84" t="b">
        <v>0</v>
      </c>
    </row>
    <row r="124" spans="1:12" ht="15">
      <c r="A124" s="84" t="s">
        <v>1874</v>
      </c>
      <c r="B124" s="84" t="s">
        <v>1794</v>
      </c>
      <c r="C124" s="84">
        <v>3</v>
      </c>
      <c r="D124" s="123">
        <v>0.0030487943546038763</v>
      </c>
      <c r="E124" s="123">
        <v>2.69196510276736</v>
      </c>
      <c r="F124" s="84" t="s">
        <v>2474</v>
      </c>
      <c r="G124" s="84" t="b">
        <v>0</v>
      </c>
      <c r="H124" s="84" t="b">
        <v>0</v>
      </c>
      <c r="I124" s="84" t="b">
        <v>0</v>
      </c>
      <c r="J124" s="84" t="b">
        <v>0</v>
      </c>
      <c r="K124" s="84" t="b">
        <v>0</v>
      </c>
      <c r="L124" s="84" t="b">
        <v>0</v>
      </c>
    </row>
    <row r="125" spans="1:12" ht="15">
      <c r="A125" s="84" t="s">
        <v>1794</v>
      </c>
      <c r="B125" s="84" t="s">
        <v>451</v>
      </c>
      <c r="C125" s="84">
        <v>3</v>
      </c>
      <c r="D125" s="123">
        <v>0.0030487943546038763</v>
      </c>
      <c r="E125" s="123">
        <v>1.1734511628894728</v>
      </c>
      <c r="F125" s="84" t="s">
        <v>2474</v>
      </c>
      <c r="G125" s="84" t="b">
        <v>0</v>
      </c>
      <c r="H125" s="84" t="b">
        <v>0</v>
      </c>
      <c r="I125" s="84" t="b">
        <v>0</v>
      </c>
      <c r="J125" s="84" t="b">
        <v>0</v>
      </c>
      <c r="K125" s="84" t="b">
        <v>0</v>
      </c>
      <c r="L125" s="84" t="b">
        <v>0</v>
      </c>
    </row>
    <row r="126" spans="1:12" ht="15">
      <c r="A126" s="84" t="s">
        <v>1824</v>
      </c>
      <c r="B126" s="84" t="s">
        <v>1876</v>
      </c>
      <c r="C126" s="84">
        <v>3</v>
      </c>
      <c r="D126" s="123">
        <v>0.0030487943546038763</v>
      </c>
      <c r="E126" s="123">
        <v>1.390935107103379</v>
      </c>
      <c r="F126" s="84" t="s">
        <v>2474</v>
      </c>
      <c r="G126" s="84" t="b">
        <v>0</v>
      </c>
      <c r="H126" s="84" t="b">
        <v>0</v>
      </c>
      <c r="I126" s="84" t="b">
        <v>0</v>
      </c>
      <c r="J126" s="84" t="b">
        <v>1</v>
      </c>
      <c r="K126" s="84" t="b">
        <v>0</v>
      </c>
      <c r="L126" s="84" t="b">
        <v>0</v>
      </c>
    </row>
    <row r="127" spans="1:12" ht="15">
      <c r="A127" s="84" t="s">
        <v>1876</v>
      </c>
      <c r="B127" s="84" t="s">
        <v>1877</v>
      </c>
      <c r="C127" s="84">
        <v>3</v>
      </c>
      <c r="D127" s="123">
        <v>0.0030487943546038763</v>
      </c>
      <c r="E127" s="123">
        <v>2.089905111439398</v>
      </c>
      <c r="F127" s="84" t="s">
        <v>2474</v>
      </c>
      <c r="G127" s="84" t="b">
        <v>1</v>
      </c>
      <c r="H127" s="84" t="b">
        <v>0</v>
      </c>
      <c r="I127" s="84" t="b">
        <v>0</v>
      </c>
      <c r="J127" s="84" t="b">
        <v>0</v>
      </c>
      <c r="K127" s="84" t="b">
        <v>0</v>
      </c>
      <c r="L127" s="84" t="b">
        <v>0</v>
      </c>
    </row>
    <row r="128" spans="1:12" ht="15">
      <c r="A128" s="84" t="s">
        <v>1877</v>
      </c>
      <c r="B128" s="84" t="s">
        <v>1878</v>
      </c>
      <c r="C128" s="84">
        <v>3</v>
      </c>
      <c r="D128" s="123">
        <v>0.0030487943546038763</v>
      </c>
      <c r="E128" s="123">
        <v>2.69196510276736</v>
      </c>
      <c r="F128" s="84" t="s">
        <v>2474</v>
      </c>
      <c r="G128" s="84" t="b">
        <v>0</v>
      </c>
      <c r="H128" s="84" t="b">
        <v>0</v>
      </c>
      <c r="I128" s="84" t="b">
        <v>0</v>
      </c>
      <c r="J128" s="84" t="b">
        <v>0</v>
      </c>
      <c r="K128" s="84" t="b">
        <v>0</v>
      </c>
      <c r="L128" s="84" t="b">
        <v>0</v>
      </c>
    </row>
    <row r="129" spans="1:12" ht="15">
      <c r="A129" s="84" t="s">
        <v>1878</v>
      </c>
      <c r="B129" s="84" t="s">
        <v>1806</v>
      </c>
      <c r="C129" s="84">
        <v>3</v>
      </c>
      <c r="D129" s="123">
        <v>0.0030487943546038763</v>
      </c>
      <c r="E129" s="123">
        <v>1.2714592661965813</v>
      </c>
      <c r="F129" s="84" t="s">
        <v>2474</v>
      </c>
      <c r="G129" s="84" t="b">
        <v>0</v>
      </c>
      <c r="H129" s="84" t="b">
        <v>0</v>
      </c>
      <c r="I129" s="84" t="b">
        <v>0</v>
      </c>
      <c r="J129" s="84" t="b">
        <v>0</v>
      </c>
      <c r="K129" s="84" t="b">
        <v>0</v>
      </c>
      <c r="L129" s="84" t="b">
        <v>0</v>
      </c>
    </row>
    <row r="130" spans="1:12" ht="15">
      <c r="A130" s="84" t="s">
        <v>1774</v>
      </c>
      <c r="B130" s="84" t="s">
        <v>1879</v>
      </c>
      <c r="C130" s="84">
        <v>3</v>
      </c>
      <c r="D130" s="123">
        <v>0.0030487943546038763</v>
      </c>
      <c r="E130" s="123">
        <v>1.5969895895365036</v>
      </c>
      <c r="F130" s="84" t="s">
        <v>2474</v>
      </c>
      <c r="G130" s="84" t="b">
        <v>0</v>
      </c>
      <c r="H130" s="84" t="b">
        <v>1</v>
      </c>
      <c r="I130" s="84" t="b">
        <v>0</v>
      </c>
      <c r="J130" s="84" t="b">
        <v>0</v>
      </c>
      <c r="K130" s="84" t="b">
        <v>0</v>
      </c>
      <c r="L130" s="84" t="b">
        <v>0</v>
      </c>
    </row>
    <row r="131" spans="1:12" ht="15">
      <c r="A131" s="84" t="s">
        <v>1879</v>
      </c>
      <c r="B131" s="84" t="s">
        <v>1811</v>
      </c>
      <c r="C131" s="84">
        <v>3</v>
      </c>
      <c r="D131" s="123">
        <v>0.0030487943546038763</v>
      </c>
      <c r="E131" s="123">
        <v>1.765394019925894</v>
      </c>
      <c r="F131" s="84" t="s">
        <v>2474</v>
      </c>
      <c r="G131" s="84" t="b">
        <v>0</v>
      </c>
      <c r="H131" s="84" t="b">
        <v>0</v>
      </c>
      <c r="I131" s="84" t="b">
        <v>0</v>
      </c>
      <c r="J131" s="84" t="b">
        <v>0</v>
      </c>
      <c r="K131" s="84" t="b">
        <v>0</v>
      </c>
      <c r="L131" s="84" t="b">
        <v>0</v>
      </c>
    </row>
    <row r="132" spans="1:12" ht="15">
      <c r="A132" s="84" t="s">
        <v>1811</v>
      </c>
      <c r="B132" s="84" t="s">
        <v>1880</v>
      </c>
      <c r="C132" s="84">
        <v>3</v>
      </c>
      <c r="D132" s="123">
        <v>0.0030487943546038763</v>
      </c>
      <c r="E132" s="123">
        <v>2.0229583218087845</v>
      </c>
      <c r="F132" s="84" t="s">
        <v>2474</v>
      </c>
      <c r="G132" s="84" t="b">
        <v>0</v>
      </c>
      <c r="H132" s="84" t="b">
        <v>0</v>
      </c>
      <c r="I132" s="84" t="b">
        <v>0</v>
      </c>
      <c r="J132" s="84" t="b">
        <v>0</v>
      </c>
      <c r="K132" s="84" t="b">
        <v>0</v>
      </c>
      <c r="L132" s="84" t="b">
        <v>0</v>
      </c>
    </row>
    <row r="133" spans="1:12" ht="15">
      <c r="A133" s="84" t="s">
        <v>1880</v>
      </c>
      <c r="B133" s="84" t="s">
        <v>1881</v>
      </c>
      <c r="C133" s="84">
        <v>3</v>
      </c>
      <c r="D133" s="123">
        <v>0.0030487943546038763</v>
      </c>
      <c r="E133" s="123">
        <v>2.0229583218087845</v>
      </c>
      <c r="F133" s="84" t="s">
        <v>2474</v>
      </c>
      <c r="G133" s="84" t="b">
        <v>0</v>
      </c>
      <c r="H133" s="84" t="b">
        <v>0</v>
      </c>
      <c r="I133" s="84" t="b">
        <v>0</v>
      </c>
      <c r="J133" s="84" t="b">
        <v>1</v>
      </c>
      <c r="K133" s="84" t="b">
        <v>0</v>
      </c>
      <c r="L133" s="84" t="b">
        <v>0</v>
      </c>
    </row>
    <row r="134" spans="1:12" ht="15">
      <c r="A134" s="84" t="s">
        <v>1881</v>
      </c>
      <c r="B134" s="84" t="s">
        <v>2339</v>
      </c>
      <c r="C134" s="84">
        <v>3</v>
      </c>
      <c r="D134" s="123">
        <v>0.0030487943546038763</v>
      </c>
      <c r="E134" s="123">
        <v>2.0229583218087845</v>
      </c>
      <c r="F134" s="84" t="s">
        <v>2474</v>
      </c>
      <c r="G134" s="84" t="b">
        <v>1</v>
      </c>
      <c r="H134" s="84" t="b">
        <v>0</v>
      </c>
      <c r="I134" s="84" t="b">
        <v>0</v>
      </c>
      <c r="J134" s="84" t="b">
        <v>0</v>
      </c>
      <c r="K134" s="84" t="b">
        <v>0</v>
      </c>
      <c r="L134" s="84" t="b">
        <v>0</v>
      </c>
    </row>
    <row r="135" spans="1:12" ht="15">
      <c r="A135" s="84" t="s">
        <v>2344</v>
      </c>
      <c r="B135" s="84" t="s">
        <v>1833</v>
      </c>
      <c r="C135" s="84">
        <v>3</v>
      </c>
      <c r="D135" s="123">
        <v>0.0030487943546038763</v>
      </c>
      <c r="E135" s="123">
        <v>2.265996370495079</v>
      </c>
      <c r="F135" s="84" t="s">
        <v>2474</v>
      </c>
      <c r="G135" s="84" t="b">
        <v>0</v>
      </c>
      <c r="H135" s="84" t="b">
        <v>0</v>
      </c>
      <c r="I135" s="84" t="b">
        <v>0</v>
      </c>
      <c r="J135" s="84" t="b">
        <v>0</v>
      </c>
      <c r="K135" s="84" t="b">
        <v>0</v>
      </c>
      <c r="L135" s="84" t="b">
        <v>0</v>
      </c>
    </row>
    <row r="136" spans="1:12" ht="15">
      <c r="A136" s="84" t="s">
        <v>1812</v>
      </c>
      <c r="B136" s="84" t="s">
        <v>1806</v>
      </c>
      <c r="C136" s="84">
        <v>3</v>
      </c>
      <c r="D136" s="123">
        <v>0.0030487943546038763</v>
      </c>
      <c r="E136" s="123">
        <v>0.5724892618605626</v>
      </c>
      <c r="F136" s="84" t="s">
        <v>2474</v>
      </c>
      <c r="G136" s="84" t="b">
        <v>1</v>
      </c>
      <c r="H136" s="84" t="b">
        <v>0</v>
      </c>
      <c r="I136" s="84" t="b">
        <v>0</v>
      </c>
      <c r="J136" s="84" t="b">
        <v>0</v>
      </c>
      <c r="K136" s="84" t="b">
        <v>0</v>
      </c>
      <c r="L136" s="84" t="b">
        <v>0</v>
      </c>
    </row>
    <row r="137" spans="1:12" ht="15">
      <c r="A137" s="84" t="s">
        <v>451</v>
      </c>
      <c r="B137" s="84" t="s">
        <v>324</v>
      </c>
      <c r="C137" s="84">
        <v>3</v>
      </c>
      <c r="D137" s="123">
        <v>0.0030487943546038763</v>
      </c>
      <c r="E137" s="123">
        <v>0.6847865181402369</v>
      </c>
      <c r="F137" s="84" t="s">
        <v>2474</v>
      </c>
      <c r="G137" s="84" t="b">
        <v>0</v>
      </c>
      <c r="H137" s="84" t="b">
        <v>0</v>
      </c>
      <c r="I137" s="84" t="b">
        <v>0</v>
      </c>
      <c r="J137" s="84" t="b">
        <v>0</v>
      </c>
      <c r="K137" s="84" t="b">
        <v>0</v>
      </c>
      <c r="L137" s="84" t="b">
        <v>0</v>
      </c>
    </row>
    <row r="138" spans="1:12" ht="15">
      <c r="A138" s="84" t="s">
        <v>2345</v>
      </c>
      <c r="B138" s="84" t="s">
        <v>2346</v>
      </c>
      <c r="C138" s="84">
        <v>3</v>
      </c>
      <c r="D138" s="123">
        <v>0.0030487943546038763</v>
      </c>
      <c r="E138" s="123">
        <v>2.69196510276736</v>
      </c>
      <c r="F138" s="84" t="s">
        <v>2474</v>
      </c>
      <c r="G138" s="84" t="b">
        <v>0</v>
      </c>
      <c r="H138" s="84" t="b">
        <v>0</v>
      </c>
      <c r="I138" s="84" t="b">
        <v>0</v>
      </c>
      <c r="J138" s="84" t="b">
        <v>0</v>
      </c>
      <c r="K138" s="84" t="b">
        <v>0</v>
      </c>
      <c r="L138" s="84" t="b">
        <v>0</v>
      </c>
    </row>
    <row r="139" spans="1:12" ht="15">
      <c r="A139" s="84" t="s">
        <v>2346</v>
      </c>
      <c r="B139" s="84" t="s">
        <v>454</v>
      </c>
      <c r="C139" s="84">
        <v>3</v>
      </c>
      <c r="D139" s="123">
        <v>0.0030487943546038763</v>
      </c>
      <c r="E139" s="123">
        <v>2.69196510276736</v>
      </c>
      <c r="F139" s="84" t="s">
        <v>2474</v>
      </c>
      <c r="G139" s="84" t="b">
        <v>0</v>
      </c>
      <c r="H139" s="84" t="b">
        <v>0</v>
      </c>
      <c r="I139" s="84" t="b">
        <v>0</v>
      </c>
      <c r="J139" s="84" t="b">
        <v>0</v>
      </c>
      <c r="K139" s="84" t="b">
        <v>0</v>
      </c>
      <c r="L139" s="84" t="b">
        <v>0</v>
      </c>
    </row>
    <row r="140" spans="1:12" ht="15">
      <c r="A140" s="84" t="s">
        <v>454</v>
      </c>
      <c r="B140" s="84" t="s">
        <v>2347</v>
      </c>
      <c r="C140" s="84">
        <v>3</v>
      </c>
      <c r="D140" s="123">
        <v>0.0030487943546038763</v>
      </c>
      <c r="E140" s="123">
        <v>2.69196510276736</v>
      </c>
      <c r="F140" s="84" t="s">
        <v>2474</v>
      </c>
      <c r="G140" s="84" t="b">
        <v>0</v>
      </c>
      <c r="H140" s="84" t="b">
        <v>0</v>
      </c>
      <c r="I140" s="84" t="b">
        <v>0</v>
      </c>
      <c r="J140" s="84" t="b">
        <v>0</v>
      </c>
      <c r="K140" s="84" t="b">
        <v>0</v>
      </c>
      <c r="L140" s="84" t="b">
        <v>0</v>
      </c>
    </row>
    <row r="141" spans="1:12" ht="15">
      <c r="A141" s="84" t="s">
        <v>2347</v>
      </c>
      <c r="B141" s="84" t="s">
        <v>2348</v>
      </c>
      <c r="C141" s="84">
        <v>3</v>
      </c>
      <c r="D141" s="123">
        <v>0.0030487943546038763</v>
      </c>
      <c r="E141" s="123">
        <v>2.69196510276736</v>
      </c>
      <c r="F141" s="84" t="s">
        <v>2474</v>
      </c>
      <c r="G141" s="84" t="b">
        <v>0</v>
      </c>
      <c r="H141" s="84" t="b">
        <v>0</v>
      </c>
      <c r="I141" s="84" t="b">
        <v>0</v>
      </c>
      <c r="J141" s="84" t="b">
        <v>0</v>
      </c>
      <c r="K141" s="84" t="b">
        <v>0</v>
      </c>
      <c r="L141" s="84" t="b">
        <v>0</v>
      </c>
    </row>
    <row r="142" spans="1:12" ht="15">
      <c r="A142" s="84" t="s">
        <v>2348</v>
      </c>
      <c r="B142" s="84" t="s">
        <v>2293</v>
      </c>
      <c r="C142" s="84">
        <v>3</v>
      </c>
      <c r="D142" s="123">
        <v>0.0030487943546038763</v>
      </c>
      <c r="E142" s="123">
        <v>2.089905111439398</v>
      </c>
      <c r="F142" s="84" t="s">
        <v>2474</v>
      </c>
      <c r="G142" s="84" t="b">
        <v>0</v>
      </c>
      <c r="H142" s="84" t="b">
        <v>0</v>
      </c>
      <c r="I142" s="84" t="b">
        <v>0</v>
      </c>
      <c r="J142" s="84" t="b">
        <v>0</v>
      </c>
      <c r="K142" s="84" t="b">
        <v>0</v>
      </c>
      <c r="L142" s="84" t="b">
        <v>0</v>
      </c>
    </row>
    <row r="143" spans="1:12" ht="15">
      <c r="A143" s="84" t="s">
        <v>2293</v>
      </c>
      <c r="B143" s="84" t="s">
        <v>325</v>
      </c>
      <c r="C143" s="84">
        <v>3</v>
      </c>
      <c r="D143" s="123">
        <v>0.0030487943546038763</v>
      </c>
      <c r="E143" s="123">
        <v>1.9472376078706664</v>
      </c>
      <c r="F143" s="84" t="s">
        <v>2474</v>
      </c>
      <c r="G143" s="84" t="b">
        <v>0</v>
      </c>
      <c r="H143" s="84" t="b">
        <v>0</v>
      </c>
      <c r="I143" s="84" t="b">
        <v>0</v>
      </c>
      <c r="J143" s="84" t="b">
        <v>0</v>
      </c>
      <c r="K143" s="84" t="b">
        <v>0</v>
      </c>
      <c r="L143" s="84" t="b">
        <v>0</v>
      </c>
    </row>
    <row r="144" spans="1:12" ht="15">
      <c r="A144" s="84" t="s">
        <v>325</v>
      </c>
      <c r="B144" s="84" t="s">
        <v>2349</v>
      </c>
      <c r="C144" s="84">
        <v>3</v>
      </c>
      <c r="D144" s="123">
        <v>0.0030487943546038763</v>
      </c>
      <c r="E144" s="123">
        <v>2.470116353151004</v>
      </c>
      <c r="F144" s="84" t="s">
        <v>2474</v>
      </c>
      <c r="G144" s="84" t="b">
        <v>0</v>
      </c>
      <c r="H144" s="84" t="b">
        <v>0</v>
      </c>
      <c r="I144" s="84" t="b">
        <v>0</v>
      </c>
      <c r="J144" s="84" t="b">
        <v>0</v>
      </c>
      <c r="K144" s="84" t="b">
        <v>0</v>
      </c>
      <c r="L144" s="84" t="b">
        <v>0</v>
      </c>
    </row>
    <row r="145" spans="1:12" ht="15">
      <c r="A145" s="84" t="s">
        <v>2349</v>
      </c>
      <c r="B145" s="84" t="s">
        <v>324</v>
      </c>
      <c r="C145" s="84">
        <v>3</v>
      </c>
      <c r="D145" s="123">
        <v>0.0030487943546038763</v>
      </c>
      <c r="E145" s="123">
        <v>1.9929950984313414</v>
      </c>
      <c r="F145" s="84" t="s">
        <v>2474</v>
      </c>
      <c r="G145" s="84" t="b">
        <v>0</v>
      </c>
      <c r="H145" s="84" t="b">
        <v>0</v>
      </c>
      <c r="I145" s="84" t="b">
        <v>0</v>
      </c>
      <c r="J145" s="84" t="b">
        <v>0</v>
      </c>
      <c r="K145" s="84" t="b">
        <v>0</v>
      </c>
      <c r="L145" s="84" t="b">
        <v>0</v>
      </c>
    </row>
    <row r="146" spans="1:12" ht="15">
      <c r="A146" s="84" t="s">
        <v>324</v>
      </c>
      <c r="B146" s="84" t="s">
        <v>1806</v>
      </c>
      <c r="C146" s="84">
        <v>3</v>
      </c>
      <c r="D146" s="123">
        <v>0.0030487943546038763</v>
      </c>
      <c r="E146" s="123">
        <v>0.6346371686094071</v>
      </c>
      <c r="F146" s="84" t="s">
        <v>2474</v>
      </c>
      <c r="G146" s="84" t="b">
        <v>0</v>
      </c>
      <c r="H146" s="84" t="b">
        <v>0</v>
      </c>
      <c r="I146" s="84" t="b">
        <v>0</v>
      </c>
      <c r="J146" s="84" t="b">
        <v>0</v>
      </c>
      <c r="K146" s="84" t="b">
        <v>0</v>
      </c>
      <c r="L146" s="84" t="b">
        <v>0</v>
      </c>
    </row>
    <row r="147" spans="1:12" ht="15">
      <c r="A147" s="84" t="s">
        <v>1806</v>
      </c>
      <c r="B147" s="84" t="s">
        <v>2350</v>
      </c>
      <c r="C147" s="84">
        <v>3</v>
      </c>
      <c r="D147" s="123">
        <v>0.0030487943546038763</v>
      </c>
      <c r="E147" s="123">
        <v>1.2769917547965424</v>
      </c>
      <c r="F147" s="84" t="s">
        <v>2474</v>
      </c>
      <c r="G147" s="84" t="b">
        <v>0</v>
      </c>
      <c r="H147" s="84" t="b">
        <v>0</v>
      </c>
      <c r="I147" s="84" t="b">
        <v>0</v>
      </c>
      <c r="J147" s="84" t="b">
        <v>0</v>
      </c>
      <c r="K147" s="84" t="b">
        <v>0</v>
      </c>
      <c r="L147" s="84" t="b">
        <v>0</v>
      </c>
    </row>
    <row r="148" spans="1:12" ht="15">
      <c r="A148" s="84" t="s">
        <v>2350</v>
      </c>
      <c r="B148" s="84" t="s">
        <v>1810</v>
      </c>
      <c r="C148" s="84">
        <v>3</v>
      </c>
      <c r="D148" s="123">
        <v>0.0030487943546038763</v>
      </c>
      <c r="E148" s="123">
        <v>2.265996370495079</v>
      </c>
      <c r="F148" s="84" t="s">
        <v>2474</v>
      </c>
      <c r="G148" s="84" t="b">
        <v>0</v>
      </c>
      <c r="H148" s="84" t="b">
        <v>0</v>
      </c>
      <c r="I148" s="84" t="b">
        <v>0</v>
      </c>
      <c r="J148" s="84" t="b">
        <v>0</v>
      </c>
      <c r="K148" s="84" t="b">
        <v>0</v>
      </c>
      <c r="L148" s="84" t="b">
        <v>0</v>
      </c>
    </row>
    <row r="149" spans="1:12" ht="15">
      <c r="A149" s="84" t="s">
        <v>1810</v>
      </c>
      <c r="B149" s="84" t="s">
        <v>2351</v>
      </c>
      <c r="C149" s="84">
        <v>3</v>
      </c>
      <c r="D149" s="123">
        <v>0.0030487943546038763</v>
      </c>
      <c r="E149" s="123">
        <v>2.214843848047698</v>
      </c>
      <c r="F149" s="84" t="s">
        <v>2474</v>
      </c>
      <c r="G149" s="84" t="b">
        <v>0</v>
      </c>
      <c r="H149" s="84" t="b">
        <v>0</v>
      </c>
      <c r="I149" s="84" t="b">
        <v>0</v>
      </c>
      <c r="J149" s="84" t="b">
        <v>0</v>
      </c>
      <c r="K149" s="84" t="b">
        <v>0</v>
      </c>
      <c r="L149" s="84" t="b">
        <v>0</v>
      </c>
    </row>
    <row r="150" spans="1:12" ht="15">
      <c r="A150" s="84" t="s">
        <v>2352</v>
      </c>
      <c r="B150" s="84" t="s">
        <v>1774</v>
      </c>
      <c r="C150" s="84">
        <v>3</v>
      </c>
      <c r="D150" s="123">
        <v>0.0030487943546038763</v>
      </c>
      <c r="E150" s="123">
        <v>1.7066883595880666</v>
      </c>
      <c r="F150" s="84" t="s">
        <v>2474</v>
      </c>
      <c r="G150" s="84" t="b">
        <v>0</v>
      </c>
      <c r="H150" s="84" t="b">
        <v>0</v>
      </c>
      <c r="I150" s="84" t="b">
        <v>0</v>
      </c>
      <c r="J150" s="84" t="b">
        <v>0</v>
      </c>
      <c r="K150" s="84" t="b">
        <v>1</v>
      </c>
      <c r="L150" s="84" t="b">
        <v>0</v>
      </c>
    </row>
    <row r="151" spans="1:12" ht="15">
      <c r="A151" s="84" t="s">
        <v>1774</v>
      </c>
      <c r="B151" s="84" t="s">
        <v>1857</v>
      </c>
      <c r="C151" s="84">
        <v>3</v>
      </c>
      <c r="D151" s="123">
        <v>0.0030487943546038763</v>
      </c>
      <c r="E151" s="123">
        <v>1.1990495808644661</v>
      </c>
      <c r="F151" s="84" t="s">
        <v>2474</v>
      </c>
      <c r="G151" s="84" t="b">
        <v>0</v>
      </c>
      <c r="H151" s="84" t="b">
        <v>1</v>
      </c>
      <c r="I151" s="84" t="b">
        <v>0</v>
      </c>
      <c r="J151" s="84" t="b">
        <v>0</v>
      </c>
      <c r="K151" s="84" t="b">
        <v>0</v>
      </c>
      <c r="L151" s="84" t="b">
        <v>0</v>
      </c>
    </row>
    <row r="152" spans="1:12" ht="15">
      <c r="A152" s="84" t="s">
        <v>1857</v>
      </c>
      <c r="B152" s="84" t="s">
        <v>1881</v>
      </c>
      <c r="C152" s="84">
        <v>3</v>
      </c>
      <c r="D152" s="123">
        <v>0.0030487943546038763</v>
      </c>
      <c r="E152" s="123">
        <v>1.5000795765284471</v>
      </c>
      <c r="F152" s="84" t="s">
        <v>2474</v>
      </c>
      <c r="G152" s="84" t="b">
        <v>0</v>
      </c>
      <c r="H152" s="84" t="b">
        <v>0</v>
      </c>
      <c r="I152" s="84" t="b">
        <v>0</v>
      </c>
      <c r="J152" s="84" t="b">
        <v>1</v>
      </c>
      <c r="K152" s="84" t="b">
        <v>0</v>
      </c>
      <c r="L152" s="84" t="b">
        <v>0</v>
      </c>
    </row>
    <row r="153" spans="1:12" ht="15">
      <c r="A153" s="84" t="s">
        <v>1808</v>
      </c>
      <c r="B153" s="84" t="s">
        <v>466</v>
      </c>
      <c r="C153" s="84">
        <v>3</v>
      </c>
      <c r="D153" s="123">
        <v>0.0030487943546038763</v>
      </c>
      <c r="E153" s="123">
        <v>1.1868151244474543</v>
      </c>
      <c r="F153" s="84" t="s">
        <v>2474</v>
      </c>
      <c r="G153" s="84" t="b">
        <v>0</v>
      </c>
      <c r="H153" s="84" t="b">
        <v>0</v>
      </c>
      <c r="I153" s="84" t="b">
        <v>0</v>
      </c>
      <c r="J153" s="84" t="b">
        <v>0</v>
      </c>
      <c r="K153" s="84" t="b">
        <v>0</v>
      </c>
      <c r="L153" s="84" t="b">
        <v>0</v>
      </c>
    </row>
    <row r="154" spans="1:12" ht="15">
      <c r="A154" s="84" t="s">
        <v>466</v>
      </c>
      <c r="B154" s="84" t="s">
        <v>1806</v>
      </c>
      <c r="C154" s="84">
        <v>3</v>
      </c>
      <c r="D154" s="123">
        <v>0.0030487943546038763</v>
      </c>
      <c r="E154" s="123">
        <v>0.544460538260319</v>
      </c>
      <c r="F154" s="84" t="s">
        <v>2474</v>
      </c>
      <c r="G154" s="84" t="b">
        <v>0</v>
      </c>
      <c r="H154" s="84" t="b">
        <v>0</v>
      </c>
      <c r="I154" s="84" t="b">
        <v>0</v>
      </c>
      <c r="J154" s="84" t="b">
        <v>0</v>
      </c>
      <c r="K154" s="84" t="b">
        <v>0</v>
      </c>
      <c r="L154" s="84" t="b">
        <v>0</v>
      </c>
    </row>
    <row r="155" spans="1:12" ht="15">
      <c r="A155" s="84" t="s">
        <v>1806</v>
      </c>
      <c r="B155" s="84" t="s">
        <v>2353</v>
      </c>
      <c r="C155" s="84">
        <v>3</v>
      </c>
      <c r="D155" s="123">
        <v>0.0030487943546038763</v>
      </c>
      <c r="E155" s="123">
        <v>1.2769917547965424</v>
      </c>
      <c r="F155" s="84" t="s">
        <v>2474</v>
      </c>
      <c r="G155" s="84" t="b">
        <v>0</v>
      </c>
      <c r="H155" s="84" t="b">
        <v>0</v>
      </c>
      <c r="I155" s="84" t="b">
        <v>0</v>
      </c>
      <c r="J155" s="84" t="b">
        <v>0</v>
      </c>
      <c r="K155" s="84" t="b">
        <v>0</v>
      </c>
      <c r="L155" s="84" t="b">
        <v>0</v>
      </c>
    </row>
    <row r="156" spans="1:12" ht="15">
      <c r="A156" s="84" t="s">
        <v>2353</v>
      </c>
      <c r="B156" s="84" t="s">
        <v>2354</v>
      </c>
      <c r="C156" s="84">
        <v>3</v>
      </c>
      <c r="D156" s="123">
        <v>0.0030487943546038763</v>
      </c>
      <c r="E156" s="123">
        <v>2.69196510276736</v>
      </c>
      <c r="F156" s="84" t="s">
        <v>2474</v>
      </c>
      <c r="G156" s="84" t="b">
        <v>0</v>
      </c>
      <c r="H156" s="84" t="b">
        <v>0</v>
      </c>
      <c r="I156" s="84" t="b">
        <v>0</v>
      </c>
      <c r="J156" s="84" t="b">
        <v>0</v>
      </c>
      <c r="K156" s="84" t="b">
        <v>0</v>
      </c>
      <c r="L156" s="84" t="b">
        <v>0</v>
      </c>
    </row>
    <row r="157" spans="1:12" ht="15">
      <c r="A157" s="84" t="s">
        <v>2354</v>
      </c>
      <c r="B157" s="84" t="s">
        <v>2355</v>
      </c>
      <c r="C157" s="84">
        <v>3</v>
      </c>
      <c r="D157" s="123">
        <v>0.0030487943546038763</v>
      </c>
      <c r="E157" s="123">
        <v>2.69196510276736</v>
      </c>
      <c r="F157" s="84" t="s">
        <v>2474</v>
      </c>
      <c r="G157" s="84" t="b">
        <v>0</v>
      </c>
      <c r="H157" s="84" t="b">
        <v>0</v>
      </c>
      <c r="I157" s="84" t="b">
        <v>0</v>
      </c>
      <c r="J157" s="84" t="b">
        <v>0</v>
      </c>
      <c r="K157" s="84" t="b">
        <v>0</v>
      </c>
      <c r="L157" s="84" t="b">
        <v>0</v>
      </c>
    </row>
    <row r="158" spans="1:12" ht="15">
      <c r="A158" s="84" t="s">
        <v>2355</v>
      </c>
      <c r="B158" s="84" t="s">
        <v>2323</v>
      </c>
      <c r="C158" s="84">
        <v>3</v>
      </c>
      <c r="D158" s="123">
        <v>0.0030487943546038763</v>
      </c>
      <c r="E158" s="123">
        <v>2.56702636615906</v>
      </c>
      <c r="F158" s="84" t="s">
        <v>2474</v>
      </c>
      <c r="G158" s="84" t="b">
        <v>0</v>
      </c>
      <c r="H158" s="84" t="b">
        <v>0</v>
      </c>
      <c r="I158" s="84" t="b">
        <v>0</v>
      </c>
      <c r="J158" s="84" t="b">
        <v>0</v>
      </c>
      <c r="K158" s="84" t="b">
        <v>0</v>
      </c>
      <c r="L158" s="84" t="b">
        <v>0</v>
      </c>
    </row>
    <row r="159" spans="1:12" ht="15">
      <c r="A159" s="84" t="s">
        <v>2356</v>
      </c>
      <c r="B159" s="84" t="s">
        <v>2301</v>
      </c>
      <c r="C159" s="84">
        <v>3</v>
      </c>
      <c r="D159" s="123">
        <v>0.0030487943546038763</v>
      </c>
      <c r="E159" s="123">
        <v>2.3909351071033793</v>
      </c>
      <c r="F159" s="84" t="s">
        <v>2474</v>
      </c>
      <c r="G159" s="84" t="b">
        <v>0</v>
      </c>
      <c r="H159" s="84" t="b">
        <v>1</v>
      </c>
      <c r="I159" s="84" t="b">
        <v>0</v>
      </c>
      <c r="J159" s="84" t="b">
        <v>1</v>
      </c>
      <c r="K159" s="84" t="b">
        <v>0</v>
      </c>
      <c r="L159" s="84" t="b">
        <v>0</v>
      </c>
    </row>
    <row r="160" spans="1:12" ht="15">
      <c r="A160" s="84" t="s">
        <v>2301</v>
      </c>
      <c r="B160" s="84" t="s">
        <v>1806</v>
      </c>
      <c r="C160" s="84">
        <v>3</v>
      </c>
      <c r="D160" s="123">
        <v>0.0030487943546038763</v>
      </c>
      <c r="E160" s="123">
        <v>0.9704292705326001</v>
      </c>
      <c r="F160" s="84" t="s">
        <v>2474</v>
      </c>
      <c r="G160" s="84" t="b">
        <v>1</v>
      </c>
      <c r="H160" s="84" t="b">
        <v>0</v>
      </c>
      <c r="I160" s="84" t="b">
        <v>0</v>
      </c>
      <c r="J160" s="84" t="b">
        <v>0</v>
      </c>
      <c r="K160" s="84" t="b">
        <v>0</v>
      </c>
      <c r="L160" s="84" t="b">
        <v>0</v>
      </c>
    </row>
    <row r="161" spans="1:12" ht="15">
      <c r="A161" s="84" t="s">
        <v>1806</v>
      </c>
      <c r="B161" s="84" t="s">
        <v>1849</v>
      </c>
      <c r="C161" s="84">
        <v>3</v>
      </c>
      <c r="D161" s="123">
        <v>0.0030487943546038763</v>
      </c>
      <c r="E161" s="123">
        <v>0.47535940856337583</v>
      </c>
      <c r="F161" s="84" t="s">
        <v>2474</v>
      </c>
      <c r="G161" s="84" t="b">
        <v>0</v>
      </c>
      <c r="H161" s="84" t="b">
        <v>0</v>
      </c>
      <c r="I161" s="84" t="b">
        <v>0</v>
      </c>
      <c r="J161" s="84" t="b">
        <v>0</v>
      </c>
      <c r="K161" s="84" t="b">
        <v>0</v>
      </c>
      <c r="L161" s="84" t="b">
        <v>0</v>
      </c>
    </row>
    <row r="162" spans="1:12" ht="15">
      <c r="A162" s="84" t="s">
        <v>1849</v>
      </c>
      <c r="B162" s="84" t="s">
        <v>1811</v>
      </c>
      <c r="C162" s="84">
        <v>3</v>
      </c>
      <c r="D162" s="123">
        <v>0.0030487943546038763</v>
      </c>
      <c r="E162" s="123">
        <v>1.0887004103010274</v>
      </c>
      <c r="F162" s="84" t="s">
        <v>2474</v>
      </c>
      <c r="G162" s="84" t="b">
        <v>0</v>
      </c>
      <c r="H162" s="84" t="b">
        <v>0</v>
      </c>
      <c r="I162" s="84" t="b">
        <v>0</v>
      </c>
      <c r="J162" s="84" t="b">
        <v>0</v>
      </c>
      <c r="K162" s="84" t="b">
        <v>0</v>
      </c>
      <c r="L162" s="84" t="b">
        <v>0</v>
      </c>
    </row>
    <row r="163" spans="1:12" ht="15">
      <c r="A163" s="84" t="s">
        <v>1811</v>
      </c>
      <c r="B163" s="84" t="s">
        <v>451</v>
      </c>
      <c r="C163" s="84">
        <v>3</v>
      </c>
      <c r="D163" s="123">
        <v>0.0030487943546038763</v>
      </c>
      <c r="E163" s="123">
        <v>0.5044443819308974</v>
      </c>
      <c r="F163" s="84" t="s">
        <v>2474</v>
      </c>
      <c r="G163" s="84" t="b">
        <v>0</v>
      </c>
      <c r="H163" s="84" t="b">
        <v>0</v>
      </c>
      <c r="I163" s="84" t="b">
        <v>0</v>
      </c>
      <c r="J163" s="84" t="b">
        <v>0</v>
      </c>
      <c r="K163" s="84" t="b">
        <v>0</v>
      </c>
      <c r="L163" s="84" t="b">
        <v>0</v>
      </c>
    </row>
    <row r="164" spans="1:12" ht="15">
      <c r="A164" s="84" t="s">
        <v>1806</v>
      </c>
      <c r="B164" s="84" t="s">
        <v>2324</v>
      </c>
      <c r="C164" s="84">
        <v>3</v>
      </c>
      <c r="D164" s="123">
        <v>0.0030487943546038763</v>
      </c>
      <c r="E164" s="123">
        <v>1.1520530181882425</v>
      </c>
      <c r="F164" s="84" t="s">
        <v>2474</v>
      </c>
      <c r="G164" s="84" t="b">
        <v>0</v>
      </c>
      <c r="H164" s="84" t="b">
        <v>0</v>
      </c>
      <c r="I164" s="84" t="b">
        <v>0</v>
      </c>
      <c r="J164" s="84" t="b">
        <v>0</v>
      </c>
      <c r="K164" s="84" t="b">
        <v>0</v>
      </c>
      <c r="L164" s="84" t="b">
        <v>0</v>
      </c>
    </row>
    <row r="165" spans="1:12" ht="15">
      <c r="A165" s="84" t="s">
        <v>2324</v>
      </c>
      <c r="B165" s="84" t="s">
        <v>2358</v>
      </c>
      <c r="C165" s="84">
        <v>3</v>
      </c>
      <c r="D165" s="123">
        <v>0.0030487943546038763</v>
      </c>
      <c r="E165" s="123">
        <v>2.56702636615906</v>
      </c>
      <c r="F165" s="84" t="s">
        <v>2474</v>
      </c>
      <c r="G165" s="84" t="b">
        <v>0</v>
      </c>
      <c r="H165" s="84" t="b">
        <v>0</v>
      </c>
      <c r="I165" s="84" t="b">
        <v>0</v>
      </c>
      <c r="J165" s="84" t="b">
        <v>0</v>
      </c>
      <c r="K165" s="84" t="b">
        <v>0</v>
      </c>
      <c r="L165" s="84" t="b">
        <v>0</v>
      </c>
    </row>
    <row r="166" spans="1:12" ht="15">
      <c r="A166" s="84" t="s">
        <v>2358</v>
      </c>
      <c r="B166" s="84" t="s">
        <v>1774</v>
      </c>
      <c r="C166" s="84">
        <v>3</v>
      </c>
      <c r="D166" s="123">
        <v>0.0030487943546038763</v>
      </c>
      <c r="E166" s="123">
        <v>1.7066883595880666</v>
      </c>
      <c r="F166" s="84" t="s">
        <v>2474</v>
      </c>
      <c r="G166" s="84" t="b">
        <v>0</v>
      </c>
      <c r="H166" s="84" t="b">
        <v>0</v>
      </c>
      <c r="I166" s="84" t="b">
        <v>0</v>
      </c>
      <c r="J166" s="84" t="b">
        <v>0</v>
      </c>
      <c r="K166" s="84" t="b">
        <v>1</v>
      </c>
      <c r="L166" s="84" t="b">
        <v>0</v>
      </c>
    </row>
    <row r="167" spans="1:12" ht="15">
      <c r="A167" s="84" t="s">
        <v>2295</v>
      </c>
      <c r="B167" s="84" t="s">
        <v>2301</v>
      </c>
      <c r="C167" s="84">
        <v>3</v>
      </c>
      <c r="D167" s="123">
        <v>0.0030487943546038763</v>
      </c>
      <c r="E167" s="123">
        <v>1.9138138523837167</v>
      </c>
      <c r="F167" s="84" t="s">
        <v>2474</v>
      </c>
      <c r="G167" s="84" t="b">
        <v>0</v>
      </c>
      <c r="H167" s="84" t="b">
        <v>0</v>
      </c>
      <c r="I167" s="84" t="b">
        <v>0</v>
      </c>
      <c r="J167" s="84" t="b">
        <v>1</v>
      </c>
      <c r="K167" s="84" t="b">
        <v>0</v>
      </c>
      <c r="L167" s="84" t="b">
        <v>0</v>
      </c>
    </row>
    <row r="168" spans="1:12" ht="15">
      <c r="A168" s="84" t="s">
        <v>2301</v>
      </c>
      <c r="B168" s="84" t="s">
        <v>1812</v>
      </c>
      <c r="C168" s="84">
        <v>3</v>
      </c>
      <c r="D168" s="123">
        <v>0.0030487943546038763</v>
      </c>
      <c r="E168" s="123">
        <v>1.754113009516205</v>
      </c>
      <c r="F168" s="84" t="s">
        <v>2474</v>
      </c>
      <c r="G168" s="84" t="b">
        <v>1</v>
      </c>
      <c r="H168" s="84" t="b">
        <v>0</v>
      </c>
      <c r="I168" s="84" t="b">
        <v>0</v>
      </c>
      <c r="J168" s="84" t="b">
        <v>1</v>
      </c>
      <c r="K168" s="84" t="b">
        <v>0</v>
      </c>
      <c r="L168" s="84" t="b">
        <v>0</v>
      </c>
    </row>
    <row r="169" spans="1:12" ht="15">
      <c r="A169" s="84" t="s">
        <v>451</v>
      </c>
      <c r="B169" s="84" t="s">
        <v>451</v>
      </c>
      <c r="C169" s="84">
        <v>3</v>
      </c>
      <c r="D169" s="123">
        <v>0.0030487943546038763</v>
      </c>
      <c r="E169" s="123">
        <v>-0.13475741740163175</v>
      </c>
      <c r="F169" s="84" t="s">
        <v>2474</v>
      </c>
      <c r="G169" s="84" t="b">
        <v>0</v>
      </c>
      <c r="H169" s="84" t="b">
        <v>0</v>
      </c>
      <c r="I169" s="84" t="b">
        <v>0</v>
      </c>
      <c r="J169" s="84" t="b">
        <v>0</v>
      </c>
      <c r="K169" s="84" t="b">
        <v>0</v>
      </c>
      <c r="L169" s="84" t="b">
        <v>0</v>
      </c>
    </row>
    <row r="170" spans="1:12" ht="15">
      <c r="A170" s="84" t="s">
        <v>2298</v>
      </c>
      <c r="B170" s="84" t="s">
        <v>1806</v>
      </c>
      <c r="C170" s="84">
        <v>3</v>
      </c>
      <c r="D170" s="123">
        <v>0.0030487943546038763</v>
      </c>
      <c r="E170" s="123">
        <v>0.903482480901987</v>
      </c>
      <c r="F170" s="84" t="s">
        <v>2474</v>
      </c>
      <c r="G170" s="84" t="b">
        <v>0</v>
      </c>
      <c r="H170" s="84" t="b">
        <v>0</v>
      </c>
      <c r="I170" s="84" t="b">
        <v>0</v>
      </c>
      <c r="J170" s="84" t="b">
        <v>0</v>
      </c>
      <c r="K170" s="84" t="b">
        <v>0</v>
      </c>
      <c r="L170" s="84" t="b">
        <v>0</v>
      </c>
    </row>
    <row r="171" spans="1:12" ht="15">
      <c r="A171" s="84" t="s">
        <v>2308</v>
      </c>
      <c r="B171" s="84" t="s">
        <v>2363</v>
      </c>
      <c r="C171" s="84">
        <v>3</v>
      </c>
      <c r="D171" s="123">
        <v>0.0030487943546038763</v>
      </c>
      <c r="E171" s="123">
        <v>2.56702636615906</v>
      </c>
      <c r="F171" s="84" t="s">
        <v>2474</v>
      </c>
      <c r="G171" s="84" t="b">
        <v>0</v>
      </c>
      <c r="H171" s="84" t="b">
        <v>0</v>
      </c>
      <c r="I171" s="84" t="b">
        <v>0</v>
      </c>
      <c r="J171" s="84" t="b">
        <v>1</v>
      </c>
      <c r="K171" s="84" t="b">
        <v>0</v>
      </c>
      <c r="L171" s="84" t="b">
        <v>0</v>
      </c>
    </row>
    <row r="172" spans="1:12" ht="15">
      <c r="A172" s="84" t="s">
        <v>2363</v>
      </c>
      <c r="B172" s="84" t="s">
        <v>2322</v>
      </c>
      <c r="C172" s="84">
        <v>3</v>
      </c>
      <c r="D172" s="123">
        <v>0.0030487943546038763</v>
      </c>
      <c r="E172" s="123">
        <v>2.56702636615906</v>
      </c>
      <c r="F172" s="84" t="s">
        <v>2474</v>
      </c>
      <c r="G172" s="84" t="b">
        <v>1</v>
      </c>
      <c r="H172" s="84" t="b">
        <v>0</v>
      </c>
      <c r="I172" s="84" t="b">
        <v>0</v>
      </c>
      <c r="J172" s="84" t="b">
        <v>0</v>
      </c>
      <c r="K172" s="84" t="b">
        <v>0</v>
      </c>
      <c r="L172" s="84" t="b">
        <v>0</v>
      </c>
    </row>
    <row r="173" spans="1:12" ht="15">
      <c r="A173" s="84" t="s">
        <v>2322</v>
      </c>
      <c r="B173" s="84" t="s">
        <v>2328</v>
      </c>
      <c r="C173" s="84">
        <v>3</v>
      </c>
      <c r="D173" s="123">
        <v>0.0030487943546038763</v>
      </c>
      <c r="E173" s="123">
        <v>2.56702636615906</v>
      </c>
      <c r="F173" s="84" t="s">
        <v>2474</v>
      </c>
      <c r="G173" s="84" t="b">
        <v>0</v>
      </c>
      <c r="H173" s="84" t="b">
        <v>0</v>
      </c>
      <c r="I173" s="84" t="b">
        <v>0</v>
      </c>
      <c r="J173" s="84" t="b">
        <v>0</v>
      </c>
      <c r="K173" s="84" t="b">
        <v>0</v>
      </c>
      <c r="L173" s="84" t="b">
        <v>0</v>
      </c>
    </row>
    <row r="174" spans="1:12" ht="15">
      <c r="A174" s="84" t="s">
        <v>2329</v>
      </c>
      <c r="B174" s="84" t="s">
        <v>2364</v>
      </c>
      <c r="C174" s="84">
        <v>3</v>
      </c>
      <c r="D174" s="123">
        <v>0.0030487943546038763</v>
      </c>
      <c r="E174" s="123">
        <v>2.56702636615906</v>
      </c>
      <c r="F174" s="84" t="s">
        <v>2474</v>
      </c>
      <c r="G174" s="84" t="b">
        <v>0</v>
      </c>
      <c r="H174" s="84" t="b">
        <v>0</v>
      </c>
      <c r="I174" s="84" t="b">
        <v>0</v>
      </c>
      <c r="J174" s="84" t="b">
        <v>0</v>
      </c>
      <c r="K174" s="84" t="b">
        <v>1</v>
      </c>
      <c r="L174" s="84" t="b">
        <v>0</v>
      </c>
    </row>
    <row r="175" spans="1:12" ht="15">
      <c r="A175" s="84" t="s">
        <v>2364</v>
      </c>
      <c r="B175" s="84" t="s">
        <v>1807</v>
      </c>
      <c r="C175" s="84">
        <v>3</v>
      </c>
      <c r="D175" s="123">
        <v>0.0030487943546038763</v>
      </c>
      <c r="E175" s="123">
        <v>1.8468670627531036</v>
      </c>
      <c r="F175" s="84" t="s">
        <v>2474</v>
      </c>
      <c r="G175" s="84" t="b">
        <v>0</v>
      </c>
      <c r="H175" s="84" t="b">
        <v>1</v>
      </c>
      <c r="I175" s="84" t="b">
        <v>0</v>
      </c>
      <c r="J175" s="84" t="b">
        <v>0</v>
      </c>
      <c r="K175" s="84" t="b">
        <v>0</v>
      </c>
      <c r="L175" s="84" t="b">
        <v>0</v>
      </c>
    </row>
    <row r="176" spans="1:12" ht="15">
      <c r="A176" s="84" t="s">
        <v>1807</v>
      </c>
      <c r="B176" s="84" t="s">
        <v>2365</v>
      </c>
      <c r="C176" s="84">
        <v>3</v>
      </c>
      <c r="D176" s="123">
        <v>0.0030487943546038763</v>
      </c>
      <c r="E176" s="123">
        <v>1.8680563618230415</v>
      </c>
      <c r="F176" s="84" t="s">
        <v>2474</v>
      </c>
      <c r="G176" s="84" t="b">
        <v>0</v>
      </c>
      <c r="H176" s="84" t="b">
        <v>0</v>
      </c>
      <c r="I176" s="84" t="b">
        <v>0</v>
      </c>
      <c r="J176" s="84" t="b">
        <v>0</v>
      </c>
      <c r="K176" s="84" t="b">
        <v>0</v>
      </c>
      <c r="L176" s="84" t="b">
        <v>0</v>
      </c>
    </row>
    <row r="177" spans="1:12" ht="15">
      <c r="A177" s="84" t="s">
        <v>2365</v>
      </c>
      <c r="B177" s="84" t="s">
        <v>2366</v>
      </c>
      <c r="C177" s="84">
        <v>3</v>
      </c>
      <c r="D177" s="123">
        <v>0.0030487943546038763</v>
      </c>
      <c r="E177" s="123">
        <v>2.69196510276736</v>
      </c>
      <c r="F177" s="84" t="s">
        <v>2474</v>
      </c>
      <c r="G177" s="84" t="b">
        <v>0</v>
      </c>
      <c r="H177" s="84" t="b">
        <v>0</v>
      </c>
      <c r="I177" s="84" t="b">
        <v>0</v>
      </c>
      <c r="J177" s="84" t="b">
        <v>0</v>
      </c>
      <c r="K177" s="84" t="b">
        <v>0</v>
      </c>
      <c r="L177" s="84" t="b">
        <v>0</v>
      </c>
    </row>
    <row r="178" spans="1:12" ht="15">
      <c r="A178" s="84" t="s">
        <v>2366</v>
      </c>
      <c r="B178" s="84" t="s">
        <v>2297</v>
      </c>
      <c r="C178" s="84">
        <v>3</v>
      </c>
      <c r="D178" s="123">
        <v>0.0030487943546038763</v>
      </c>
      <c r="E178" s="123">
        <v>2.323988317472766</v>
      </c>
      <c r="F178" s="84" t="s">
        <v>2474</v>
      </c>
      <c r="G178" s="84" t="b">
        <v>0</v>
      </c>
      <c r="H178" s="84" t="b">
        <v>0</v>
      </c>
      <c r="I178" s="84" t="b">
        <v>0</v>
      </c>
      <c r="J178" s="84" t="b">
        <v>0</v>
      </c>
      <c r="K178" s="84" t="b">
        <v>0</v>
      </c>
      <c r="L178" s="84" t="b">
        <v>0</v>
      </c>
    </row>
    <row r="179" spans="1:12" ht="15">
      <c r="A179" s="84" t="s">
        <v>2297</v>
      </c>
      <c r="B179" s="84" t="s">
        <v>2367</v>
      </c>
      <c r="C179" s="84">
        <v>3</v>
      </c>
      <c r="D179" s="123">
        <v>0.0030487943546038763</v>
      </c>
      <c r="E179" s="123">
        <v>2.323988317472766</v>
      </c>
      <c r="F179" s="84" t="s">
        <v>2474</v>
      </c>
      <c r="G179" s="84" t="b">
        <v>0</v>
      </c>
      <c r="H179" s="84" t="b">
        <v>0</v>
      </c>
      <c r="I179" s="84" t="b">
        <v>0</v>
      </c>
      <c r="J179" s="84" t="b">
        <v>0</v>
      </c>
      <c r="K179" s="84" t="b">
        <v>0</v>
      </c>
      <c r="L179" s="84" t="b">
        <v>0</v>
      </c>
    </row>
    <row r="180" spans="1:12" ht="15">
      <c r="A180" s="84" t="s">
        <v>2367</v>
      </c>
      <c r="B180" s="84" t="s">
        <v>2294</v>
      </c>
      <c r="C180" s="84">
        <v>3</v>
      </c>
      <c r="D180" s="123">
        <v>0.0030487943546038763</v>
      </c>
      <c r="E180" s="123">
        <v>2.089905111439398</v>
      </c>
      <c r="F180" s="84" t="s">
        <v>2474</v>
      </c>
      <c r="G180" s="84" t="b">
        <v>0</v>
      </c>
      <c r="H180" s="84" t="b">
        <v>0</v>
      </c>
      <c r="I180" s="84" t="b">
        <v>0</v>
      </c>
      <c r="J180" s="84" t="b">
        <v>0</v>
      </c>
      <c r="K180" s="84" t="b">
        <v>0</v>
      </c>
      <c r="L180" s="84" t="b">
        <v>0</v>
      </c>
    </row>
    <row r="181" spans="1:12" ht="15">
      <c r="A181" s="84" t="s">
        <v>2294</v>
      </c>
      <c r="B181" s="84" t="s">
        <v>1774</v>
      </c>
      <c r="C181" s="84">
        <v>3</v>
      </c>
      <c r="D181" s="123">
        <v>0.0030487943546038763</v>
      </c>
      <c r="E181" s="123">
        <v>1.1046283682601044</v>
      </c>
      <c r="F181" s="84" t="s">
        <v>2474</v>
      </c>
      <c r="G181" s="84" t="b">
        <v>0</v>
      </c>
      <c r="H181" s="84" t="b">
        <v>0</v>
      </c>
      <c r="I181" s="84" t="b">
        <v>0</v>
      </c>
      <c r="J181" s="84" t="b">
        <v>0</v>
      </c>
      <c r="K181" s="84" t="b">
        <v>1</v>
      </c>
      <c r="L181" s="84" t="b">
        <v>0</v>
      </c>
    </row>
    <row r="182" spans="1:12" ht="15">
      <c r="A182" s="84" t="s">
        <v>1774</v>
      </c>
      <c r="B182" s="84" t="s">
        <v>2307</v>
      </c>
      <c r="C182" s="84">
        <v>3</v>
      </c>
      <c r="D182" s="123">
        <v>0.0030487943546038763</v>
      </c>
      <c r="E182" s="123">
        <v>1.5000795765284471</v>
      </c>
      <c r="F182" s="84" t="s">
        <v>2474</v>
      </c>
      <c r="G182" s="84" t="b">
        <v>0</v>
      </c>
      <c r="H182" s="84" t="b">
        <v>1</v>
      </c>
      <c r="I182" s="84" t="b">
        <v>0</v>
      </c>
      <c r="J182" s="84" t="b">
        <v>0</v>
      </c>
      <c r="K182" s="84" t="b">
        <v>0</v>
      </c>
      <c r="L182" s="84" t="b">
        <v>0</v>
      </c>
    </row>
    <row r="183" spans="1:12" ht="15">
      <c r="A183" s="84" t="s">
        <v>2307</v>
      </c>
      <c r="B183" s="84" t="s">
        <v>2325</v>
      </c>
      <c r="C183" s="84">
        <v>3</v>
      </c>
      <c r="D183" s="123">
        <v>0.0030487943546038763</v>
      </c>
      <c r="E183" s="123">
        <v>2.345177616542704</v>
      </c>
      <c r="F183" s="84" t="s">
        <v>2474</v>
      </c>
      <c r="G183" s="84" t="b">
        <v>0</v>
      </c>
      <c r="H183" s="84" t="b">
        <v>0</v>
      </c>
      <c r="I183" s="84" t="b">
        <v>0</v>
      </c>
      <c r="J183" s="84" t="b">
        <v>0</v>
      </c>
      <c r="K183" s="84" t="b">
        <v>0</v>
      </c>
      <c r="L183" s="84" t="b">
        <v>0</v>
      </c>
    </row>
    <row r="184" spans="1:12" ht="15">
      <c r="A184" s="84" t="s">
        <v>2369</v>
      </c>
      <c r="B184" s="84" t="s">
        <v>2292</v>
      </c>
      <c r="C184" s="84">
        <v>2</v>
      </c>
      <c r="D184" s="123">
        <v>0.002252094730653226</v>
      </c>
      <c r="E184" s="123">
        <v>1.8903327565341939</v>
      </c>
      <c r="F184" s="84" t="s">
        <v>2474</v>
      </c>
      <c r="G184" s="84" t="b">
        <v>1</v>
      </c>
      <c r="H184" s="84" t="b">
        <v>0</v>
      </c>
      <c r="I184" s="84" t="b">
        <v>0</v>
      </c>
      <c r="J184" s="84" t="b">
        <v>0</v>
      </c>
      <c r="K184" s="84" t="b">
        <v>0</v>
      </c>
      <c r="L184" s="84" t="b">
        <v>0</v>
      </c>
    </row>
    <row r="185" spans="1:12" ht="15">
      <c r="A185" s="84" t="s">
        <v>2299</v>
      </c>
      <c r="B185" s="84" t="s">
        <v>2370</v>
      </c>
      <c r="C185" s="84">
        <v>2</v>
      </c>
      <c r="D185" s="123">
        <v>0.002252094730653226</v>
      </c>
      <c r="E185" s="123">
        <v>2.390935107103379</v>
      </c>
      <c r="F185" s="84" t="s">
        <v>2474</v>
      </c>
      <c r="G185" s="84" t="b">
        <v>0</v>
      </c>
      <c r="H185" s="84" t="b">
        <v>0</v>
      </c>
      <c r="I185" s="84" t="b">
        <v>0</v>
      </c>
      <c r="J185" s="84" t="b">
        <v>0</v>
      </c>
      <c r="K185" s="84" t="b">
        <v>1</v>
      </c>
      <c r="L185" s="84" t="b">
        <v>0</v>
      </c>
    </row>
    <row r="186" spans="1:12" ht="15">
      <c r="A186" s="84" t="s">
        <v>2370</v>
      </c>
      <c r="B186" s="84" t="s">
        <v>2371</v>
      </c>
      <c r="C186" s="84">
        <v>2</v>
      </c>
      <c r="D186" s="123">
        <v>0.002252094730653226</v>
      </c>
      <c r="E186" s="123">
        <v>2.8680563618230415</v>
      </c>
      <c r="F186" s="84" t="s">
        <v>2474</v>
      </c>
      <c r="G186" s="84" t="b">
        <v>0</v>
      </c>
      <c r="H186" s="84" t="b">
        <v>1</v>
      </c>
      <c r="I186" s="84" t="b">
        <v>0</v>
      </c>
      <c r="J186" s="84" t="b">
        <v>0</v>
      </c>
      <c r="K186" s="84" t="b">
        <v>0</v>
      </c>
      <c r="L186" s="84" t="b">
        <v>0</v>
      </c>
    </row>
    <row r="187" spans="1:12" ht="15">
      <c r="A187" s="84" t="s">
        <v>2371</v>
      </c>
      <c r="B187" s="84" t="s">
        <v>2292</v>
      </c>
      <c r="C187" s="84">
        <v>2</v>
      </c>
      <c r="D187" s="123">
        <v>0.002252094730653226</v>
      </c>
      <c r="E187" s="123">
        <v>1.8903327565341939</v>
      </c>
      <c r="F187" s="84" t="s">
        <v>2474</v>
      </c>
      <c r="G187" s="84" t="b">
        <v>0</v>
      </c>
      <c r="H187" s="84" t="b">
        <v>0</v>
      </c>
      <c r="I187" s="84" t="b">
        <v>0</v>
      </c>
      <c r="J187" s="84" t="b">
        <v>0</v>
      </c>
      <c r="K187" s="84" t="b">
        <v>0</v>
      </c>
      <c r="L187" s="84" t="b">
        <v>0</v>
      </c>
    </row>
    <row r="188" spans="1:12" ht="15">
      <c r="A188" s="84" t="s">
        <v>2292</v>
      </c>
      <c r="B188" s="84" t="s">
        <v>451</v>
      </c>
      <c r="C188" s="84">
        <v>2</v>
      </c>
      <c r="D188" s="123">
        <v>0.002252094730653226</v>
      </c>
      <c r="E188" s="123">
        <v>0.19572755760062507</v>
      </c>
      <c r="F188" s="84" t="s">
        <v>2474</v>
      </c>
      <c r="G188" s="84" t="b">
        <v>0</v>
      </c>
      <c r="H188" s="84" t="b">
        <v>0</v>
      </c>
      <c r="I188" s="84" t="b">
        <v>0</v>
      </c>
      <c r="J188" s="84" t="b">
        <v>0</v>
      </c>
      <c r="K188" s="84" t="b">
        <v>0</v>
      </c>
      <c r="L188" s="84" t="b">
        <v>0</v>
      </c>
    </row>
    <row r="189" spans="1:12" ht="15">
      <c r="A189" s="84" t="s">
        <v>2375</v>
      </c>
      <c r="B189" s="84" t="s">
        <v>2376</v>
      </c>
      <c r="C189" s="84">
        <v>2</v>
      </c>
      <c r="D189" s="123">
        <v>0.002252094730653226</v>
      </c>
      <c r="E189" s="123">
        <v>2.8680563618230415</v>
      </c>
      <c r="F189" s="84" t="s">
        <v>2474</v>
      </c>
      <c r="G189" s="84" t="b">
        <v>0</v>
      </c>
      <c r="H189" s="84" t="b">
        <v>0</v>
      </c>
      <c r="I189" s="84" t="b">
        <v>0</v>
      </c>
      <c r="J189" s="84" t="b">
        <v>0</v>
      </c>
      <c r="K189" s="84" t="b">
        <v>0</v>
      </c>
      <c r="L189" s="84" t="b">
        <v>0</v>
      </c>
    </row>
    <row r="190" spans="1:12" ht="15">
      <c r="A190" s="84" t="s">
        <v>2376</v>
      </c>
      <c r="B190" s="84" t="s">
        <v>2294</v>
      </c>
      <c r="C190" s="84">
        <v>2</v>
      </c>
      <c r="D190" s="123">
        <v>0.002252094730653226</v>
      </c>
      <c r="E190" s="123">
        <v>2.089905111439398</v>
      </c>
      <c r="F190" s="84" t="s">
        <v>2474</v>
      </c>
      <c r="G190" s="84" t="b">
        <v>0</v>
      </c>
      <c r="H190" s="84" t="b">
        <v>0</v>
      </c>
      <c r="I190" s="84" t="b">
        <v>0</v>
      </c>
      <c r="J190" s="84" t="b">
        <v>0</v>
      </c>
      <c r="K190" s="84" t="b">
        <v>0</v>
      </c>
      <c r="L190" s="84" t="b">
        <v>0</v>
      </c>
    </row>
    <row r="191" spans="1:12" ht="15">
      <c r="A191" s="84" t="s">
        <v>2294</v>
      </c>
      <c r="B191" s="84" t="s">
        <v>2310</v>
      </c>
      <c r="C191" s="84">
        <v>2</v>
      </c>
      <c r="D191" s="123">
        <v>0.002252094730653226</v>
      </c>
      <c r="E191" s="123">
        <v>1.9138138523837167</v>
      </c>
      <c r="F191" s="84" t="s">
        <v>2474</v>
      </c>
      <c r="G191" s="84" t="b">
        <v>0</v>
      </c>
      <c r="H191" s="84" t="b">
        <v>0</v>
      </c>
      <c r="I191" s="84" t="b">
        <v>0</v>
      </c>
      <c r="J191" s="84" t="b">
        <v>0</v>
      </c>
      <c r="K191" s="84" t="b">
        <v>0</v>
      </c>
      <c r="L191" s="84" t="b">
        <v>0</v>
      </c>
    </row>
    <row r="192" spans="1:12" ht="15">
      <c r="A192" s="84" t="s">
        <v>2310</v>
      </c>
      <c r="B192" s="84" t="s">
        <v>451</v>
      </c>
      <c r="C192" s="84">
        <v>2</v>
      </c>
      <c r="D192" s="123">
        <v>0.002252094730653226</v>
      </c>
      <c r="E192" s="123">
        <v>0.8724211672254917</v>
      </c>
      <c r="F192" s="84" t="s">
        <v>2474</v>
      </c>
      <c r="G192" s="84" t="b">
        <v>0</v>
      </c>
      <c r="H192" s="84" t="b">
        <v>0</v>
      </c>
      <c r="I192" s="84" t="b">
        <v>0</v>
      </c>
      <c r="J192" s="84" t="b">
        <v>0</v>
      </c>
      <c r="K192" s="84" t="b">
        <v>0</v>
      </c>
      <c r="L192" s="84" t="b">
        <v>0</v>
      </c>
    </row>
    <row r="193" spans="1:12" ht="15">
      <c r="A193" s="84" t="s">
        <v>451</v>
      </c>
      <c r="B193" s="84" t="s">
        <v>1881</v>
      </c>
      <c r="C193" s="84">
        <v>2</v>
      </c>
      <c r="D193" s="123">
        <v>0.002252094730653226</v>
      </c>
      <c r="E193" s="123">
        <v>0.5386584824619989</v>
      </c>
      <c r="F193" s="84" t="s">
        <v>2474</v>
      </c>
      <c r="G193" s="84" t="b">
        <v>0</v>
      </c>
      <c r="H193" s="84" t="b">
        <v>0</v>
      </c>
      <c r="I193" s="84" t="b">
        <v>0</v>
      </c>
      <c r="J193" s="84" t="b">
        <v>1</v>
      </c>
      <c r="K193" s="84" t="b">
        <v>0</v>
      </c>
      <c r="L193" s="84" t="b">
        <v>0</v>
      </c>
    </row>
    <row r="194" spans="1:12" ht="15">
      <c r="A194" s="84" t="s">
        <v>1806</v>
      </c>
      <c r="B194" s="84" t="s">
        <v>2377</v>
      </c>
      <c r="C194" s="84">
        <v>2</v>
      </c>
      <c r="D194" s="123">
        <v>0.002252094730653226</v>
      </c>
      <c r="E194" s="123">
        <v>1.2769917547965424</v>
      </c>
      <c r="F194" s="84" t="s">
        <v>2474</v>
      </c>
      <c r="G194" s="84" t="b">
        <v>0</v>
      </c>
      <c r="H194" s="84" t="b">
        <v>0</v>
      </c>
      <c r="I194" s="84" t="b">
        <v>0</v>
      </c>
      <c r="J194" s="84" t="b">
        <v>0</v>
      </c>
      <c r="K194" s="84" t="b">
        <v>0</v>
      </c>
      <c r="L194" s="84" t="b">
        <v>0</v>
      </c>
    </row>
    <row r="195" spans="1:12" ht="15">
      <c r="A195" s="84" t="s">
        <v>2378</v>
      </c>
      <c r="B195" s="84" t="s">
        <v>878</v>
      </c>
      <c r="C195" s="84">
        <v>2</v>
      </c>
      <c r="D195" s="123">
        <v>0.002252094730653226</v>
      </c>
      <c r="E195" s="123">
        <v>2.470116353151004</v>
      </c>
      <c r="F195" s="84" t="s">
        <v>2474</v>
      </c>
      <c r="G195" s="84" t="b">
        <v>1</v>
      </c>
      <c r="H195" s="84" t="b">
        <v>0</v>
      </c>
      <c r="I195" s="84" t="b">
        <v>0</v>
      </c>
      <c r="J195" s="84" t="b">
        <v>0</v>
      </c>
      <c r="K195" s="84" t="b">
        <v>0</v>
      </c>
      <c r="L195" s="84" t="b">
        <v>0</v>
      </c>
    </row>
    <row r="196" spans="1:12" ht="15">
      <c r="A196" s="84" t="s">
        <v>878</v>
      </c>
      <c r="B196" s="84" t="s">
        <v>2379</v>
      </c>
      <c r="C196" s="84">
        <v>2</v>
      </c>
      <c r="D196" s="123">
        <v>0.002252094730653226</v>
      </c>
      <c r="E196" s="123">
        <v>2.470116353151004</v>
      </c>
      <c r="F196" s="84" t="s">
        <v>2474</v>
      </c>
      <c r="G196" s="84" t="b">
        <v>0</v>
      </c>
      <c r="H196" s="84" t="b">
        <v>0</v>
      </c>
      <c r="I196" s="84" t="b">
        <v>0</v>
      </c>
      <c r="J196" s="84" t="b">
        <v>1</v>
      </c>
      <c r="K196" s="84" t="b">
        <v>0</v>
      </c>
      <c r="L196" s="84" t="b">
        <v>0</v>
      </c>
    </row>
    <row r="197" spans="1:12" ht="15">
      <c r="A197" s="84" t="s">
        <v>2379</v>
      </c>
      <c r="B197" s="84" t="s">
        <v>2380</v>
      </c>
      <c r="C197" s="84">
        <v>2</v>
      </c>
      <c r="D197" s="123">
        <v>0.002252094730653226</v>
      </c>
      <c r="E197" s="123">
        <v>2.8680563618230415</v>
      </c>
      <c r="F197" s="84" t="s">
        <v>2474</v>
      </c>
      <c r="G197" s="84" t="b">
        <v>1</v>
      </c>
      <c r="H197" s="84" t="b">
        <v>0</v>
      </c>
      <c r="I197" s="84" t="b">
        <v>0</v>
      </c>
      <c r="J197" s="84" t="b">
        <v>0</v>
      </c>
      <c r="K197" s="84" t="b">
        <v>0</v>
      </c>
      <c r="L197" s="84" t="b">
        <v>0</v>
      </c>
    </row>
    <row r="198" spans="1:12" ht="15">
      <c r="A198" s="84" t="s">
        <v>2380</v>
      </c>
      <c r="B198" s="84" t="s">
        <v>2381</v>
      </c>
      <c r="C198" s="84">
        <v>2</v>
      </c>
      <c r="D198" s="123">
        <v>0.002252094730653226</v>
      </c>
      <c r="E198" s="123">
        <v>2.8680563618230415</v>
      </c>
      <c r="F198" s="84" t="s">
        <v>2474</v>
      </c>
      <c r="G198" s="84" t="b">
        <v>0</v>
      </c>
      <c r="H198" s="84" t="b">
        <v>0</v>
      </c>
      <c r="I198" s="84" t="b">
        <v>0</v>
      </c>
      <c r="J198" s="84" t="b">
        <v>0</v>
      </c>
      <c r="K198" s="84" t="b">
        <v>0</v>
      </c>
      <c r="L198" s="84" t="b">
        <v>0</v>
      </c>
    </row>
    <row r="199" spans="1:12" ht="15">
      <c r="A199" s="84" t="s">
        <v>2381</v>
      </c>
      <c r="B199" s="84" t="s">
        <v>470</v>
      </c>
      <c r="C199" s="84">
        <v>2</v>
      </c>
      <c r="D199" s="123">
        <v>0.002252094730653226</v>
      </c>
      <c r="E199" s="123">
        <v>2.69196510276736</v>
      </c>
      <c r="F199" s="84" t="s">
        <v>2474</v>
      </c>
      <c r="G199" s="84" t="b">
        <v>0</v>
      </c>
      <c r="H199" s="84" t="b">
        <v>0</v>
      </c>
      <c r="I199" s="84" t="b">
        <v>0</v>
      </c>
      <c r="J199" s="84" t="b">
        <v>0</v>
      </c>
      <c r="K199" s="84" t="b">
        <v>0</v>
      </c>
      <c r="L199" s="84" t="b">
        <v>0</v>
      </c>
    </row>
    <row r="200" spans="1:12" ht="15">
      <c r="A200" s="84" t="s">
        <v>2311</v>
      </c>
      <c r="B200" s="84" t="s">
        <v>2382</v>
      </c>
      <c r="C200" s="84">
        <v>2</v>
      </c>
      <c r="D200" s="123">
        <v>0.002252094730653226</v>
      </c>
      <c r="E200" s="123">
        <v>2.56702636615906</v>
      </c>
      <c r="F200" s="84" t="s">
        <v>2474</v>
      </c>
      <c r="G200" s="84" t="b">
        <v>0</v>
      </c>
      <c r="H200" s="84" t="b">
        <v>0</v>
      </c>
      <c r="I200" s="84" t="b">
        <v>0</v>
      </c>
      <c r="J200" s="84" t="b">
        <v>0</v>
      </c>
      <c r="K200" s="84" t="b">
        <v>0</v>
      </c>
      <c r="L200" s="84" t="b">
        <v>0</v>
      </c>
    </row>
    <row r="201" spans="1:12" ht="15">
      <c r="A201" s="84" t="s">
        <v>2382</v>
      </c>
      <c r="B201" s="84" t="s">
        <v>2383</v>
      </c>
      <c r="C201" s="84">
        <v>2</v>
      </c>
      <c r="D201" s="123">
        <v>0.002252094730653226</v>
      </c>
      <c r="E201" s="123">
        <v>2.8680563618230415</v>
      </c>
      <c r="F201" s="84" t="s">
        <v>2474</v>
      </c>
      <c r="G201" s="84" t="b">
        <v>0</v>
      </c>
      <c r="H201" s="84" t="b">
        <v>0</v>
      </c>
      <c r="I201" s="84" t="b">
        <v>0</v>
      </c>
      <c r="J201" s="84" t="b">
        <v>0</v>
      </c>
      <c r="K201" s="84" t="b">
        <v>0</v>
      </c>
      <c r="L201" s="84" t="b">
        <v>0</v>
      </c>
    </row>
    <row r="202" spans="1:12" ht="15">
      <c r="A202" s="84" t="s">
        <v>2383</v>
      </c>
      <c r="B202" s="84" t="s">
        <v>2312</v>
      </c>
      <c r="C202" s="84">
        <v>2</v>
      </c>
      <c r="D202" s="123">
        <v>0.002252094730653226</v>
      </c>
      <c r="E202" s="123">
        <v>2.56702636615906</v>
      </c>
      <c r="F202" s="84" t="s">
        <v>2474</v>
      </c>
      <c r="G202" s="84" t="b">
        <v>0</v>
      </c>
      <c r="H202" s="84" t="b">
        <v>0</v>
      </c>
      <c r="I202" s="84" t="b">
        <v>0</v>
      </c>
      <c r="J202" s="84" t="b">
        <v>0</v>
      </c>
      <c r="K202" s="84" t="b">
        <v>0</v>
      </c>
      <c r="L202" s="84" t="b">
        <v>0</v>
      </c>
    </row>
    <row r="203" spans="1:12" ht="15">
      <c r="A203" s="84" t="s">
        <v>2312</v>
      </c>
      <c r="B203" s="84" t="s">
        <v>2311</v>
      </c>
      <c r="C203" s="84">
        <v>2</v>
      </c>
      <c r="D203" s="123">
        <v>0.002252094730653226</v>
      </c>
      <c r="E203" s="123">
        <v>2.390935107103379</v>
      </c>
      <c r="F203" s="84" t="s">
        <v>2474</v>
      </c>
      <c r="G203" s="84" t="b">
        <v>0</v>
      </c>
      <c r="H203" s="84" t="b">
        <v>0</v>
      </c>
      <c r="I203" s="84" t="b">
        <v>0</v>
      </c>
      <c r="J203" s="84" t="b">
        <v>0</v>
      </c>
      <c r="K203" s="84" t="b">
        <v>0</v>
      </c>
      <c r="L203" s="84" t="b">
        <v>0</v>
      </c>
    </row>
    <row r="204" spans="1:12" ht="15">
      <c r="A204" s="84" t="s">
        <v>2311</v>
      </c>
      <c r="B204" s="84" t="s">
        <v>2384</v>
      </c>
      <c r="C204" s="84">
        <v>2</v>
      </c>
      <c r="D204" s="123">
        <v>0.002252094730653226</v>
      </c>
      <c r="E204" s="123">
        <v>2.56702636615906</v>
      </c>
      <c r="F204" s="84" t="s">
        <v>2474</v>
      </c>
      <c r="G204" s="84" t="b">
        <v>0</v>
      </c>
      <c r="H204" s="84" t="b">
        <v>0</v>
      </c>
      <c r="I204" s="84" t="b">
        <v>0</v>
      </c>
      <c r="J204" s="84" t="b">
        <v>0</v>
      </c>
      <c r="K204" s="84" t="b">
        <v>0</v>
      </c>
      <c r="L204" s="84" t="b">
        <v>0</v>
      </c>
    </row>
    <row r="205" spans="1:12" ht="15">
      <c r="A205" s="84" t="s">
        <v>2384</v>
      </c>
      <c r="B205" s="84" t="s">
        <v>2385</v>
      </c>
      <c r="C205" s="84">
        <v>2</v>
      </c>
      <c r="D205" s="123">
        <v>0.002252094730653226</v>
      </c>
      <c r="E205" s="123">
        <v>2.8680563618230415</v>
      </c>
      <c r="F205" s="84" t="s">
        <v>2474</v>
      </c>
      <c r="G205" s="84" t="b">
        <v>0</v>
      </c>
      <c r="H205" s="84" t="b">
        <v>0</v>
      </c>
      <c r="I205" s="84" t="b">
        <v>0</v>
      </c>
      <c r="J205" s="84" t="b">
        <v>0</v>
      </c>
      <c r="K205" s="84" t="b">
        <v>0</v>
      </c>
      <c r="L205" s="84" t="b">
        <v>0</v>
      </c>
    </row>
    <row r="206" spans="1:12" ht="15">
      <c r="A206" s="84" t="s">
        <v>2385</v>
      </c>
      <c r="B206" s="84" t="s">
        <v>2386</v>
      </c>
      <c r="C206" s="84">
        <v>2</v>
      </c>
      <c r="D206" s="123">
        <v>0.002252094730653226</v>
      </c>
      <c r="E206" s="123">
        <v>2.8680563618230415</v>
      </c>
      <c r="F206" s="84" t="s">
        <v>2474</v>
      </c>
      <c r="G206" s="84" t="b">
        <v>0</v>
      </c>
      <c r="H206" s="84" t="b">
        <v>0</v>
      </c>
      <c r="I206" s="84" t="b">
        <v>0</v>
      </c>
      <c r="J206" s="84" t="b">
        <v>0</v>
      </c>
      <c r="K206" s="84" t="b">
        <v>0</v>
      </c>
      <c r="L206" s="84" t="b">
        <v>0</v>
      </c>
    </row>
    <row r="207" spans="1:12" ht="15">
      <c r="A207" s="84" t="s">
        <v>2386</v>
      </c>
      <c r="B207" s="84" t="s">
        <v>2312</v>
      </c>
      <c r="C207" s="84">
        <v>2</v>
      </c>
      <c r="D207" s="123">
        <v>0.002252094730653226</v>
      </c>
      <c r="E207" s="123">
        <v>2.56702636615906</v>
      </c>
      <c r="F207" s="84" t="s">
        <v>2474</v>
      </c>
      <c r="G207" s="84" t="b">
        <v>0</v>
      </c>
      <c r="H207" s="84" t="b">
        <v>0</v>
      </c>
      <c r="I207" s="84" t="b">
        <v>0</v>
      </c>
      <c r="J207" s="84" t="b">
        <v>0</v>
      </c>
      <c r="K207" s="84" t="b">
        <v>0</v>
      </c>
      <c r="L207" s="84" t="b">
        <v>0</v>
      </c>
    </row>
    <row r="208" spans="1:12" ht="15">
      <c r="A208" s="84" t="s">
        <v>2312</v>
      </c>
      <c r="B208" s="84" t="s">
        <v>2387</v>
      </c>
      <c r="C208" s="84">
        <v>2</v>
      </c>
      <c r="D208" s="123">
        <v>0.002252094730653226</v>
      </c>
      <c r="E208" s="123">
        <v>2.56702636615906</v>
      </c>
      <c r="F208" s="84" t="s">
        <v>2474</v>
      </c>
      <c r="G208" s="84" t="b">
        <v>0</v>
      </c>
      <c r="H208" s="84" t="b">
        <v>0</v>
      </c>
      <c r="I208" s="84" t="b">
        <v>0</v>
      </c>
      <c r="J208" s="84" t="b">
        <v>1</v>
      </c>
      <c r="K208" s="84" t="b">
        <v>0</v>
      </c>
      <c r="L208" s="84" t="b">
        <v>0</v>
      </c>
    </row>
    <row r="209" spans="1:12" ht="15">
      <c r="A209" s="84" t="s">
        <v>2387</v>
      </c>
      <c r="B209" s="84" t="s">
        <v>2388</v>
      </c>
      <c r="C209" s="84">
        <v>2</v>
      </c>
      <c r="D209" s="123">
        <v>0.002252094730653226</v>
      </c>
      <c r="E209" s="123">
        <v>2.8680563618230415</v>
      </c>
      <c r="F209" s="84" t="s">
        <v>2474</v>
      </c>
      <c r="G209" s="84" t="b">
        <v>1</v>
      </c>
      <c r="H209" s="84" t="b">
        <v>0</v>
      </c>
      <c r="I209" s="84" t="b">
        <v>0</v>
      </c>
      <c r="J209" s="84" t="b">
        <v>0</v>
      </c>
      <c r="K209" s="84" t="b">
        <v>0</v>
      </c>
      <c r="L209" s="84" t="b">
        <v>0</v>
      </c>
    </row>
    <row r="210" spans="1:12" ht="15">
      <c r="A210" s="84" t="s">
        <v>470</v>
      </c>
      <c r="B210" s="84" t="s">
        <v>1766</v>
      </c>
      <c r="C210" s="84">
        <v>2</v>
      </c>
      <c r="D210" s="123">
        <v>0.002252094730653226</v>
      </c>
      <c r="E210" s="123">
        <v>2.69196510276736</v>
      </c>
      <c r="F210" s="84" t="s">
        <v>2474</v>
      </c>
      <c r="G210" s="84" t="b">
        <v>0</v>
      </c>
      <c r="H210" s="84" t="b">
        <v>0</v>
      </c>
      <c r="I210" s="84" t="b">
        <v>0</v>
      </c>
      <c r="J210" s="84" t="b">
        <v>0</v>
      </c>
      <c r="K210" s="84" t="b">
        <v>0</v>
      </c>
      <c r="L210" s="84" t="b">
        <v>0</v>
      </c>
    </row>
    <row r="211" spans="1:12" ht="15">
      <c r="A211" s="84" t="s">
        <v>451</v>
      </c>
      <c r="B211" s="84" t="s">
        <v>1769</v>
      </c>
      <c r="C211" s="84">
        <v>2</v>
      </c>
      <c r="D211" s="123">
        <v>0.002252094730653226</v>
      </c>
      <c r="E211" s="123">
        <v>1.2076652634205745</v>
      </c>
      <c r="F211" s="84" t="s">
        <v>2474</v>
      </c>
      <c r="G211" s="84" t="b">
        <v>0</v>
      </c>
      <c r="H211" s="84" t="b">
        <v>0</v>
      </c>
      <c r="I211" s="84" t="b">
        <v>0</v>
      </c>
      <c r="J211" s="84" t="b">
        <v>0</v>
      </c>
      <c r="K211" s="84" t="b">
        <v>0</v>
      </c>
      <c r="L211" s="84" t="b">
        <v>0</v>
      </c>
    </row>
    <row r="212" spans="1:12" ht="15">
      <c r="A212" s="84" t="s">
        <v>1769</v>
      </c>
      <c r="B212" s="84" t="s">
        <v>1767</v>
      </c>
      <c r="C212" s="84">
        <v>2</v>
      </c>
      <c r="D212" s="123">
        <v>0.002252094730653226</v>
      </c>
      <c r="E212" s="123">
        <v>2.515873843711679</v>
      </c>
      <c r="F212" s="84" t="s">
        <v>2474</v>
      </c>
      <c r="G212" s="84" t="b">
        <v>0</v>
      </c>
      <c r="H212" s="84" t="b">
        <v>0</v>
      </c>
      <c r="I212" s="84" t="b">
        <v>0</v>
      </c>
      <c r="J212" s="84" t="b">
        <v>0</v>
      </c>
      <c r="K212" s="84" t="b">
        <v>0</v>
      </c>
      <c r="L212" s="84" t="b">
        <v>0</v>
      </c>
    </row>
    <row r="213" spans="1:12" ht="15">
      <c r="A213" s="84" t="s">
        <v>1767</v>
      </c>
      <c r="B213" s="84" t="s">
        <v>2389</v>
      </c>
      <c r="C213" s="84">
        <v>2</v>
      </c>
      <c r="D213" s="123">
        <v>0.002252094730653226</v>
      </c>
      <c r="E213" s="123">
        <v>2.69196510276736</v>
      </c>
      <c r="F213" s="84" t="s">
        <v>2474</v>
      </c>
      <c r="G213" s="84" t="b">
        <v>0</v>
      </c>
      <c r="H213" s="84" t="b">
        <v>0</v>
      </c>
      <c r="I213" s="84" t="b">
        <v>0</v>
      </c>
      <c r="J213" s="84" t="b">
        <v>0</v>
      </c>
      <c r="K213" s="84" t="b">
        <v>0</v>
      </c>
      <c r="L213" s="84" t="b">
        <v>0</v>
      </c>
    </row>
    <row r="214" spans="1:12" ht="15">
      <c r="A214" s="84" t="s">
        <v>2389</v>
      </c>
      <c r="B214" s="84" t="s">
        <v>2390</v>
      </c>
      <c r="C214" s="84">
        <v>2</v>
      </c>
      <c r="D214" s="123">
        <v>0.002252094730653226</v>
      </c>
      <c r="E214" s="123">
        <v>2.8680563618230415</v>
      </c>
      <c r="F214" s="84" t="s">
        <v>2474</v>
      </c>
      <c r="G214" s="84" t="b">
        <v>0</v>
      </c>
      <c r="H214" s="84" t="b">
        <v>0</v>
      </c>
      <c r="I214" s="84" t="b">
        <v>0</v>
      </c>
      <c r="J214" s="84" t="b">
        <v>0</v>
      </c>
      <c r="K214" s="84" t="b">
        <v>0</v>
      </c>
      <c r="L214" s="84" t="b">
        <v>0</v>
      </c>
    </row>
    <row r="215" spans="1:12" ht="15">
      <c r="A215" s="84" t="s">
        <v>2390</v>
      </c>
      <c r="B215" s="84" t="s">
        <v>2391</v>
      </c>
      <c r="C215" s="84">
        <v>2</v>
      </c>
      <c r="D215" s="123">
        <v>0.002252094730653226</v>
      </c>
      <c r="E215" s="123">
        <v>2.8680563618230415</v>
      </c>
      <c r="F215" s="84" t="s">
        <v>2474</v>
      </c>
      <c r="G215" s="84" t="b">
        <v>0</v>
      </c>
      <c r="H215" s="84" t="b">
        <v>0</v>
      </c>
      <c r="I215" s="84" t="b">
        <v>0</v>
      </c>
      <c r="J215" s="84" t="b">
        <v>0</v>
      </c>
      <c r="K215" s="84" t="b">
        <v>0</v>
      </c>
      <c r="L215" s="84" t="b">
        <v>0</v>
      </c>
    </row>
    <row r="216" spans="1:12" ht="15">
      <c r="A216" s="84" t="s">
        <v>2391</v>
      </c>
      <c r="B216" s="84" t="s">
        <v>2392</v>
      </c>
      <c r="C216" s="84">
        <v>2</v>
      </c>
      <c r="D216" s="123">
        <v>0.002252094730653226</v>
      </c>
      <c r="E216" s="123">
        <v>2.8680563618230415</v>
      </c>
      <c r="F216" s="84" t="s">
        <v>2474</v>
      </c>
      <c r="G216" s="84" t="b">
        <v>0</v>
      </c>
      <c r="H216" s="84" t="b">
        <v>0</v>
      </c>
      <c r="I216" s="84" t="b">
        <v>0</v>
      </c>
      <c r="J216" s="84" t="b">
        <v>0</v>
      </c>
      <c r="K216" s="84" t="b">
        <v>0</v>
      </c>
      <c r="L216" s="84" t="b">
        <v>0</v>
      </c>
    </row>
    <row r="217" spans="1:12" ht="15">
      <c r="A217" s="84" t="s">
        <v>2392</v>
      </c>
      <c r="B217" s="84" t="s">
        <v>1768</v>
      </c>
      <c r="C217" s="84">
        <v>2</v>
      </c>
      <c r="D217" s="123">
        <v>0.002252094730653226</v>
      </c>
      <c r="E217" s="123">
        <v>2.69196510276736</v>
      </c>
      <c r="F217" s="84" t="s">
        <v>2474</v>
      </c>
      <c r="G217" s="84" t="b">
        <v>0</v>
      </c>
      <c r="H217" s="84" t="b">
        <v>0</v>
      </c>
      <c r="I217" s="84" t="b">
        <v>0</v>
      </c>
      <c r="J217" s="84" t="b">
        <v>0</v>
      </c>
      <c r="K217" s="84" t="b">
        <v>0</v>
      </c>
      <c r="L217" s="84" t="b">
        <v>0</v>
      </c>
    </row>
    <row r="218" spans="1:12" ht="15">
      <c r="A218" s="84" t="s">
        <v>1768</v>
      </c>
      <c r="B218" s="84" t="s">
        <v>2393</v>
      </c>
      <c r="C218" s="84">
        <v>2</v>
      </c>
      <c r="D218" s="123">
        <v>0.002252094730653226</v>
      </c>
      <c r="E218" s="123">
        <v>2.8680563618230415</v>
      </c>
      <c r="F218" s="84" t="s">
        <v>2474</v>
      </c>
      <c r="G218" s="84" t="b">
        <v>0</v>
      </c>
      <c r="H218" s="84" t="b">
        <v>0</v>
      </c>
      <c r="I218" s="84" t="b">
        <v>0</v>
      </c>
      <c r="J218" s="84" t="b">
        <v>0</v>
      </c>
      <c r="K218" s="84" t="b">
        <v>0</v>
      </c>
      <c r="L218" s="84" t="b">
        <v>0</v>
      </c>
    </row>
    <row r="219" spans="1:12" ht="15">
      <c r="A219" s="84" t="s">
        <v>2393</v>
      </c>
      <c r="B219" s="84" t="s">
        <v>2394</v>
      </c>
      <c r="C219" s="84">
        <v>2</v>
      </c>
      <c r="D219" s="123">
        <v>0.002252094730653226</v>
      </c>
      <c r="E219" s="123">
        <v>2.8680563618230415</v>
      </c>
      <c r="F219" s="84" t="s">
        <v>2474</v>
      </c>
      <c r="G219" s="84" t="b">
        <v>0</v>
      </c>
      <c r="H219" s="84" t="b">
        <v>0</v>
      </c>
      <c r="I219" s="84" t="b">
        <v>0</v>
      </c>
      <c r="J219" s="84" t="b">
        <v>0</v>
      </c>
      <c r="K219" s="84" t="b">
        <v>0</v>
      </c>
      <c r="L219" s="84" t="b">
        <v>0</v>
      </c>
    </row>
    <row r="220" spans="1:12" ht="15">
      <c r="A220" s="84" t="s">
        <v>2394</v>
      </c>
      <c r="B220" s="84" t="s">
        <v>2395</v>
      </c>
      <c r="C220" s="84">
        <v>2</v>
      </c>
      <c r="D220" s="123">
        <v>0.002252094730653226</v>
      </c>
      <c r="E220" s="123">
        <v>2.8680563618230415</v>
      </c>
      <c r="F220" s="84" t="s">
        <v>2474</v>
      </c>
      <c r="G220" s="84" t="b">
        <v>0</v>
      </c>
      <c r="H220" s="84" t="b">
        <v>0</v>
      </c>
      <c r="I220" s="84" t="b">
        <v>0</v>
      </c>
      <c r="J220" s="84" t="b">
        <v>0</v>
      </c>
      <c r="K220" s="84" t="b">
        <v>0</v>
      </c>
      <c r="L220" s="84" t="b">
        <v>0</v>
      </c>
    </row>
    <row r="221" spans="1:12" ht="15">
      <c r="A221" s="84" t="s">
        <v>300</v>
      </c>
      <c r="B221" s="84" t="s">
        <v>1844</v>
      </c>
      <c r="C221" s="84">
        <v>2</v>
      </c>
      <c r="D221" s="123">
        <v>0.002252094730653226</v>
      </c>
      <c r="E221" s="123">
        <v>2.265996370495079</v>
      </c>
      <c r="F221" s="84" t="s">
        <v>2474</v>
      </c>
      <c r="G221" s="84" t="b">
        <v>0</v>
      </c>
      <c r="H221" s="84" t="b">
        <v>0</v>
      </c>
      <c r="I221" s="84" t="b">
        <v>0</v>
      </c>
      <c r="J221" s="84" t="b">
        <v>0</v>
      </c>
      <c r="K221" s="84" t="b">
        <v>0</v>
      </c>
      <c r="L221" s="84" t="b">
        <v>0</v>
      </c>
    </row>
    <row r="222" spans="1:12" ht="15">
      <c r="A222" s="84" t="s">
        <v>1806</v>
      </c>
      <c r="B222" s="84" t="s">
        <v>2396</v>
      </c>
      <c r="C222" s="84">
        <v>2</v>
      </c>
      <c r="D222" s="123">
        <v>0.002252094730653226</v>
      </c>
      <c r="E222" s="123">
        <v>1.2769917547965424</v>
      </c>
      <c r="F222" s="84" t="s">
        <v>2474</v>
      </c>
      <c r="G222" s="84" t="b">
        <v>0</v>
      </c>
      <c r="H222" s="84" t="b">
        <v>0</v>
      </c>
      <c r="I222" s="84" t="b">
        <v>0</v>
      </c>
      <c r="J222" s="84" t="b">
        <v>0</v>
      </c>
      <c r="K222" s="84" t="b">
        <v>0</v>
      </c>
      <c r="L222" s="84" t="b">
        <v>0</v>
      </c>
    </row>
    <row r="223" spans="1:12" ht="15">
      <c r="A223" s="84" t="s">
        <v>2396</v>
      </c>
      <c r="B223" s="84" t="s">
        <v>2397</v>
      </c>
      <c r="C223" s="84">
        <v>2</v>
      </c>
      <c r="D223" s="123">
        <v>0.002252094730653226</v>
      </c>
      <c r="E223" s="123">
        <v>2.8680563618230415</v>
      </c>
      <c r="F223" s="84" t="s">
        <v>2474</v>
      </c>
      <c r="G223" s="84" t="b">
        <v>0</v>
      </c>
      <c r="H223" s="84" t="b">
        <v>0</v>
      </c>
      <c r="I223" s="84" t="b">
        <v>0</v>
      </c>
      <c r="J223" s="84" t="b">
        <v>0</v>
      </c>
      <c r="K223" s="84" t="b">
        <v>0</v>
      </c>
      <c r="L223" s="84" t="b">
        <v>0</v>
      </c>
    </row>
    <row r="224" spans="1:12" ht="15">
      <c r="A224" s="84" t="s">
        <v>2397</v>
      </c>
      <c r="B224" s="84" t="s">
        <v>451</v>
      </c>
      <c r="C224" s="84">
        <v>2</v>
      </c>
      <c r="D224" s="123">
        <v>0.002252094730653226</v>
      </c>
      <c r="E224" s="123">
        <v>1.1734511628894728</v>
      </c>
      <c r="F224" s="84" t="s">
        <v>2474</v>
      </c>
      <c r="G224" s="84" t="b">
        <v>0</v>
      </c>
      <c r="H224" s="84" t="b">
        <v>0</v>
      </c>
      <c r="I224" s="84" t="b">
        <v>0</v>
      </c>
      <c r="J224" s="84" t="b">
        <v>0</v>
      </c>
      <c r="K224" s="84" t="b">
        <v>0</v>
      </c>
      <c r="L224" s="84" t="b">
        <v>0</v>
      </c>
    </row>
    <row r="225" spans="1:12" ht="15">
      <c r="A225" s="84" t="s">
        <v>1844</v>
      </c>
      <c r="B225" s="84" t="s">
        <v>1812</v>
      </c>
      <c r="C225" s="84">
        <v>2</v>
      </c>
      <c r="D225" s="123">
        <v>0.002252094730653226</v>
      </c>
      <c r="E225" s="123">
        <v>1.4019304914048423</v>
      </c>
      <c r="F225" s="84" t="s">
        <v>2474</v>
      </c>
      <c r="G225" s="84" t="b">
        <v>0</v>
      </c>
      <c r="H225" s="84" t="b">
        <v>0</v>
      </c>
      <c r="I225" s="84" t="b">
        <v>0</v>
      </c>
      <c r="J225" s="84" t="b">
        <v>1</v>
      </c>
      <c r="K225" s="84" t="b">
        <v>0</v>
      </c>
      <c r="L225" s="84" t="b">
        <v>0</v>
      </c>
    </row>
    <row r="226" spans="1:12" ht="15">
      <c r="A226" s="84" t="s">
        <v>1812</v>
      </c>
      <c r="B226" s="84" t="s">
        <v>1816</v>
      </c>
      <c r="C226" s="84">
        <v>2</v>
      </c>
      <c r="D226" s="123">
        <v>0.002252094730653226</v>
      </c>
      <c r="E226" s="123">
        <v>1.3397825846559979</v>
      </c>
      <c r="F226" s="84" t="s">
        <v>2474</v>
      </c>
      <c r="G226" s="84" t="b">
        <v>1</v>
      </c>
      <c r="H226" s="84" t="b">
        <v>0</v>
      </c>
      <c r="I226" s="84" t="b">
        <v>0</v>
      </c>
      <c r="J226" s="84" t="b">
        <v>0</v>
      </c>
      <c r="K226" s="84" t="b">
        <v>1</v>
      </c>
      <c r="L226" s="84" t="b">
        <v>0</v>
      </c>
    </row>
    <row r="227" spans="1:12" ht="15">
      <c r="A227" s="84" t="s">
        <v>1816</v>
      </c>
      <c r="B227" s="84" t="s">
        <v>1873</v>
      </c>
      <c r="C227" s="84">
        <v>2</v>
      </c>
      <c r="D227" s="123">
        <v>0.002252094730653226</v>
      </c>
      <c r="E227" s="123">
        <v>1.8169038393756602</v>
      </c>
      <c r="F227" s="84" t="s">
        <v>2474</v>
      </c>
      <c r="G227" s="84" t="b">
        <v>0</v>
      </c>
      <c r="H227" s="84" t="b">
        <v>1</v>
      </c>
      <c r="I227" s="84" t="b">
        <v>0</v>
      </c>
      <c r="J227" s="84" t="b">
        <v>0</v>
      </c>
      <c r="K227" s="84" t="b">
        <v>0</v>
      </c>
      <c r="L227" s="84" t="b">
        <v>0</v>
      </c>
    </row>
    <row r="228" spans="1:12" ht="15">
      <c r="A228" s="84" t="s">
        <v>1873</v>
      </c>
      <c r="B228" s="84" t="s">
        <v>2398</v>
      </c>
      <c r="C228" s="84">
        <v>2</v>
      </c>
      <c r="D228" s="123">
        <v>0.002252094730653226</v>
      </c>
      <c r="E228" s="123">
        <v>2.470116353151004</v>
      </c>
      <c r="F228" s="84" t="s">
        <v>2474</v>
      </c>
      <c r="G228" s="84" t="b">
        <v>0</v>
      </c>
      <c r="H228" s="84" t="b">
        <v>0</v>
      </c>
      <c r="I228" s="84" t="b">
        <v>0</v>
      </c>
      <c r="J228" s="84" t="b">
        <v>0</v>
      </c>
      <c r="K228" s="84" t="b">
        <v>0</v>
      </c>
      <c r="L228" s="84" t="b">
        <v>0</v>
      </c>
    </row>
    <row r="229" spans="1:12" ht="15">
      <c r="A229" s="84" t="s">
        <v>2398</v>
      </c>
      <c r="B229" s="84" t="s">
        <v>2399</v>
      </c>
      <c r="C229" s="84">
        <v>2</v>
      </c>
      <c r="D229" s="123">
        <v>0.002252094730653226</v>
      </c>
      <c r="E229" s="123">
        <v>2.8680563618230415</v>
      </c>
      <c r="F229" s="84" t="s">
        <v>2474</v>
      </c>
      <c r="G229" s="84" t="b">
        <v>0</v>
      </c>
      <c r="H229" s="84" t="b">
        <v>0</v>
      </c>
      <c r="I229" s="84" t="b">
        <v>0</v>
      </c>
      <c r="J229" s="84" t="b">
        <v>0</v>
      </c>
      <c r="K229" s="84" t="b">
        <v>0</v>
      </c>
      <c r="L229" s="84" t="b">
        <v>0</v>
      </c>
    </row>
    <row r="230" spans="1:12" ht="15">
      <c r="A230" s="84" t="s">
        <v>2399</v>
      </c>
      <c r="B230" s="84" t="s">
        <v>2400</v>
      </c>
      <c r="C230" s="84">
        <v>2</v>
      </c>
      <c r="D230" s="123">
        <v>0.002252094730653226</v>
      </c>
      <c r="E230" s="123">
        <v>2.8680563618230415</v>
      </c>
      <c r="F230" s="84" t="s">
        <v>2474</v>
      </c>
      <c r="G230" s="84" t="b">
        <v>0</v>
      </c>
      <c r="H230" s="84" t="b">
        <v>0</v>
      </c>
      <c r="I230" s="84" t="b">
        <v>0</v>
      </c>
      <c r="J230" s="84" t="b">
        <v>0</v>
      </c>
      <c r="K230" s="84" t="b">
        <v>0</v>
      </c>
      <c r="L230" s="84" t="b">
        <v>0</v>
      </c>
    </row>
    <row r="231" spans="1:12" ht="15">
      <c r="A231" s="84" t="s">
        <v>2400</v>
      </c>
      <c r="B231" s="84" t="s">
        <v>451</v>
      </c>
      <c r="C231" s="84">
        <v>2</v>
      </c>
      <c r="D231" s="123">
        <v>0.002252094730653226</v>
      </c>
      <c r="E231" s="123">
        <v>1.1734511628894728</v>
      </c>
      <c r="F231" s="84" t="s">
        <v>2474</v>
      </c>
      <c r="G231" s="84" t="b">
        <v>0</v>
      </c>
      <c r="H231" s="84" t="b">
        <v>0</v>
      </c>
      <c r="I231" s="84" t="b">
        <v>0</v>
      </c>
      <c r="J231" s="84" t="b">
        <v>0</v>
      </c>
      <c r="K231" s="84" t="b">
        <v>0</v>
      </c>
      <c r="L231" s="84" t="b">
        <v>0</v>
      </c>
    </row>
    <row r="232" spans="1:12" ht="15">
      <c r="A232" s="84" t="s">
        <v>1812</v>
      </c>
      <c r="B232" s="84" t="s">
        <v>324</v>
      </c>
      <c r="C232" s="84">
        <v>2</v>
      </c>
      <c r="D232" s="123">
        <v>0.002252094730653226</v>
      </c>
      <c r="E232" s="123">
        <v>1.1179338350396415</v>
      </c>
      <c r="F232" s="84" t="s">
        <v>2474</v>
      </c>
      <c r="G232" s="84" t="b">
        <v>1</v>
      </c>
      <c r="H232" s="84" t="b">
        <v>0</v>
      </c>
      <c r="I232" s="84" t="b">
        <v>0</v>
      </c>
      <c r="J232" s="84" t="b">
        <v>0</v>
      </c>
      <c r="K232" s="84" t="b">
        <v>0</v>
      </c>
      <c r="L232" s="84" t="b">
        <v>0</v>
      </c>
    </row>
    <row r="233" spans="1:12" ht="15">
      <c r="A233" s="84" t="s">
        <v>324</v>
      </c>
      <c r="B233" s="84" t="s">
        <v>2401</v>
      </c>
      <c r="C233" s="84">
        <v>2</v>
      </c>
      <c r="D233" s="123">
        <v>0.002252094730653226</v>
      </c>
      <c r="E233" s="123">
        <v>2.055143005180186</v>
      </c>
      <c r="F233" s="84" t="s">
        <v>2474</v>
      </c>
      <c r="G233" s="84" t="b">
        <v>0</v>
      </c>
      <c r="H233" s="84" t="b">
        <v>0</v>
      </c>
      <c r="I233" s="84" t="b">
        <v>0</v>
      </c>
      <c r="J233" s="84" t="b">
        <v>0</v>
      </c>
      <c r="K233" s="84" t="b">
        <v>0</v>
      </c>
      <c r="L233" s="84" t="b">
        <v>0</v>
      </c>
    </row>
    <row r="234" spans="1:12" ht="15">
      <c r="A234" s="84" t="s">
        <v>2401</v>
      </c>
      <c r="B234" s="84" t="s">
        <v>1774</v>
      </c>
      <c r="C234" s="84">
        <v>2</v>
      </c>
      <c r="D234" s="123">
        <v>0.002252094730653226</v>
      </c>
      <c r="E234" s="123">
        <v>1.7066883595880666</v>
      </c>
      <c r="F234" s="84" t="s">
        <v>2474</v>
      </c>
      <c r="G234" s="84" t="b">
        <v>0</v>
      </c>
      <c r="H234" s="84" t="b">
        <v>0</v>
      </c>
      <c r="I234" s="84" t="b">
        <v>0</v>
      </c>
      <c r="J234" s="84" t="b">
        <v>0</v>
      </c>
      <c r="K234" s="84" t="b">
        <v>1</v>
      </c>
      <c r="L234" s="84" t="b">
        <v>0</v>
      </c>
    </row>
    <row r="235" spans="1:12" ht="15">
      <c r="A235" s="84" t="s">
        <v>1774</v>
      </c>
      <c r="B235" s="84" t="s">
        <v>466</v>
      </c>
      <c r="C235" s="84">
        <v>2</v>
      </c>
      <c r="D235" s="123">
        <v>0.002252094730653226</v>
      </c>
      <c r="E235" s="123">
        <v>0.81883833915286</v>
      </c>
      <c r="F235" s="84" t="s">
        <v>2474</v>
      </c>
      <c r="G235" s="84" t="b">
        <v>0</v>
      </c>
      <c r="H235" s="84" t="b">
        <v>1</v>
      </c>
      <c r="I235" s="84" t="b">
        <v>0</v>
      </c>
      <c r="J235" s="84" t="b">
        <v>0</v>
      </c>
      <c r="K235" s="84" t="b">
        <v>0</v>
      </c>
      <c r="L235" s="84" t="b">
        <v>0</v>
      </c>
    </row>
    <row r="236" spans="1:12" ht="15">
      <c r="A236" s="84" t="s">
        <v>466</v>
      </c>
      <c r="B236" s="84" t="s">
        <v>1808</v>
      </c>
      <c r="C236" s="84">
        <v>2</v>
      </c>
      <c r="D236" s="123">
        <v>0.002252094730653226</v>
      </c>
      <c r="E236" s="123">
        <v>0.9872427695422502</v>
      </c>
      <c r="F236" s="84" t="s">
        <v>2474</v>
      </c>
      <c r="G236" s="84" t="b">
        <v>0</v>
      </c>
      <c r="H236" s="84" t="b">
        <v>0</v>
      </c>
      <c r="I236" s="84" t="b">
        <v>0</v>
      </c>
      <c r="J236" s="84" t="b">
        <v>0</v>
      </c>
      <c r="K236" s="84" t="b">
        <v>0</v>
      </c>
      <c r="L236" s="84" t="b">
        <v>0</v>
      </c>
    </row>
    <row r="237" spans="1:12" ht="15">
      <c r="A237" s="84" t="s">
        <v>1808</v>
      </c>
      <c r="B237" s="84" t="s">
        <v>1806</v>
      </c>
      <c r="C237" s="84">
        <v>2</v>
      </c>
      <c r="D237" s="123">
        <v>0.002252094730653226</v>
      </c>
      <c r="E237" s="123">
        <v>0.31721675675725647</v>
      </c>
      <c r="F237" s="84" t="s">
        <v>2474</v>
      </c>
      <c r="G237" s="84" t="b">
        <v>0</v>
      </c>
      <c r="H237" s="84" t="b">
        <v>0</v>
      </c>
      <c r="I237" s="84" t="b">
        <v>0</v>
      </c>
      <c r="J237" s="84" t="b">
        <v>0</v>
      </c>
      <c r="K237" s="84" t="b">
        <v>0</v>
      </c>
      <c r="L237" s="84" t="b">
        <v>0</v>
      </c>
    </row>
    <row r="238" spans="1:12" ht="15">
      <c r="A238" s="84" t="s">
        <v>1806</v>
      </c>
      <c r="B238" s="84" t="s">
        <v>2338</v>
      </c>
      <c r="C238" s="84">
        <v>2</v>
      </c>
      <c r="D238" s="123">
        <v>0.002252094730653226</v>
      </c>
      <c r="E238" s="123">
        <v>1.100900495740861</v>
      </c>
      <c r="F238" s="84" t="s">
        <v>2474</v>
      </c>
      <c r="G238" s="84" t="b">
        <v>0</v>
      </c>
      <c r="H238" s="84" t="b">
        <v>0</v>
      </c>
      <c r="I238" s="84" t="b">
        <v>0</v>
      </c>
      <c r="J238" s="84" t="b">
        <v>0</v>
      </c>
      <c r="K238" s="84" t="b">
        <v>0</v>
      </c>
      <c r="L238" s="84" t="b">
        <v>0</v>
      </c>
    </row>
    <row r="239" spans="1:12" ht="15">
      <c r="A239" s="84" t="s">
        <v>2338</v>
      </c>
      <c r="B239" s="84" t="s">
        <v>2402</v>
      </c>
      <c r="C239" s="84">
        <v>2</v>
      </c>
      <c r="D239" s="123">
        <v>0.002252094730653226</v>
      </c>
      <c r="E239" s="123">
        <v>2.69196510276736</v>
      </c>
      <c r="F239" s="84" t="s">
        <v>2474</v>
      </c>
      <c r="G239" s="84" t="b">
        <v>0</v>
      </c>
      <c r="H239" s="84" t="b">
        <v>0</v>
      </c>
      <c r="I239" s="84" t="b">
        <v>0</v>
      </c>
      <c r="J239" s="84" t="b">
        <v>0</v>
      </c>
      <c r="K239" s="84" t="b">
        <v>0</v>
      </c>
      <c r="L239" s="84" t="b">
        <v>0</v>
      </c>
    </row>
    <row r="240" spans="1:12" ht="15">
      <c r="A240" s="84" t="s">
        <v>2402</v>
      </c>
      <c r="B240" s="84" t="s">
        <v>2403</v>
      </c>
      <c r="C240" s="84">
        <v>2</v>
      </c>
      <c r="D240" s="123">
        <v>0.002252094730653226</v>
      </c>
      <c r="E240" s="123">
        <v>2.8680563618230415</v>
      </c>
      <c r="F240" s="84" t="s">
        <v>2474</v>
      </c>
      <c r="G240" s="84" t="b">
        <v>0</v>
      </c>
      <c r="H240" s="84" t="b">
        <v>0</v>
      </c>
      <c r="I240" s="84" t="b">
        <v>0</v>
      </c>
      <c r="J240" s="84" t="b">
        <v>0</v>
      </c>
      <c r="K240" s="84" t="b">
        <v>0</v>
      </c>
      <c r="L240" s="84" t="b">
        <v>0</v>
      </c>
    </row>
    <row r="241" spans="1:12" ht="15">
      <c r="A241" s="84" t="s">
        <v>2403</v>
      </c>
      <c r="B241" s="84" t="s">
        <v>1807</v>
      </c>
      <c r="C241" s="84">
        <v>2</v>
      </c>
      <c r="D241" s="123">
        <v>0.002252094730653226</v>
      </c>
      <c r="E241" s="123">
        <v>1.8468670627531036</v>
      </c>
      <c r="F241" s="84" t="s">
        <v>2474</v>
      </c>
      <c r="G241" s="84" t="b">
        <v>0</v>
      </c>
      <c r="H241" s="84" t="b">
        <v>0</v>
      </c>
      <c r="I241" s="84" t="b">
        <v>0</v>
      </c>
      <c r="J241" s="84" t="b">
        <v>0</v>
      </c>
      <c r="K241" s="84" t="b">
        <v>0</v>
      </c>
      <c r="L241" s="84" t="b">
        <v>0</v>
      </c>
    </row>
    <row r="242" spans="1:12" ht="15">
      <c r="A242" s="84" t="s">
        <v>1807</v>
      </c>
      <c r="B242" s="84" t="s">
        <v>1806</v>
      </c>
      <c r="C242" s="84">
        <v>2</v>
      </c>
      <c r="D242" s="123">
        <v>0.002252094730653226</v>
      </c>
      <c r="E242" s="123">
        <v>0.27145926619658134</v>
      </c>
      <c r="F242" s="84" t="s">
        <v>2474</v>
      </c>
      <c r="G242" s="84" t="b">
        <v>0</v>
      </c>
      <c r="H242" s="84" t="b">
        <v>0</v>
      </c>
      <c r="I242" s="84" t="b">
        <v>0</v>
      </c>
      <c r="J242" s="84" t="b">
        <v>0</v>
      </c>
      <c r="K242" s="84" t="b">
        <v>0</v>
      </c>
      <c r="L242" s="84" t="b">
        <v>0</v>
      </c>
    </row>
    <row r="243" spans="1:12" ht="15">
      <c r="A243" s="84" t="s">
        <v>287</v>
      </c>
      <c r="B243" s="84" t="s">
        <v>1771</v>
      </c>
      <c r="C243" s="84">
        <v>2</v>
      </c>
      <c r="D243" s="123">
        <v>0.002252094730653226</v>
      </c>
      <c r="E243" s="123">
        <v>2.265996370495079</v>
      </c>
      <c r="F243" s="84" t="s">
        <v>2474</v>
      </c>
      <c r="G243" s="84" t="b">
        <v>0</v>
      </c>
      <c r="H243" s="84" t="b">
        <v>0</v>
      </c>
      <c r="I243" s="84" t="b">
        <v>0</v>
      </c>
      <c r="J243" s="84" t="b">
        <v>0</v>
      </c>
      <c r="K243" s="84" t="b">
        <v>0</v>
      </c>
      <c r="L243" s="84" t="b">
        <v>0</v>
      </c>
    </row>
    <row r="244" spans="1:12" ht="15">
      <c r="A244" s="84" t="s">
        <v>1806</v>
      </c>
      <c r="B244" s="84" t="s">
        <v>2405</v>
      </c>
      <c r="C244" s="84">
        <v>2</v>
      </c>
      <c r="D244" s="123">
        <v>0.002252094730653226</v>
      </c>
      <c r="E244" s="123">
        <v>1.2769917547965424</v>
      </c>
      <c r="F244" s="84" t="s">
        <v>2474</v>
      </c>
      <c r="G244" s="84" t="b">
        <v>0</v>
      </c>
      <c r="H244" s="84" t="b">
        <v>0</v>
      </c>
      <c r="I244" s="84" t="b">
        <v>0</v>
      </c>
      <c r="J244" s="84" t="b">
        <v>0</v>
      </c>
      <c r="K244" s="84" t="b">
        <v>0</v>
      </c>
      <c r="L244" s="84" t="b">
        <v>0</v>
      </c>
    </row>
    <row r="245" spans="1:12" ht="15">
      <c r="A245" s="84" t="s">
        <v>2405</v>
      </c>
      <c r="B245" s="84" t="s">
        <v>466</v>
      </c>
      <c r="C245" s="84">
        <v>2</v>
      </c>
      <c r="D245" s="123">
        <v>0.002252094730653226</v>
      </c>
      <c r="E245" s="123">
        <v>1.964966374831098</v>
      </c>
      <c r="F245" s="84" t="s">
        <v>2474</v>
      </c>
      <c r="G245" s="84" t="b">
        <v>0</v>
      </c>
      <c r="H245" s="84" t="b">
        <v>0</v>
      </c>
      <c r="I245" s="84" t="b">
        <v>0</v>
      </c>
      <c r="J245" s="84" t="b">
        <v>0</v>
      </c>
      <c r="K245" s="84" t="b">
        <v>0</v>
      </c>
      <c r="L245" s="84" t="b">
        <v>0</v>
      </c>
    </row>
    <row r="246" spans="1:12" ht="15">
      <c r="A246" s="84" t="s">
        <v>466</v>
      </c>
      <c r="B246" s="84" t="s">
        <v>451</v>
      </c>
      <c r="C246" s="84">
        <v>2</v>
      </c>
      <c r="D246" s="123">
        <v>0.002252094730653226</v>
      </c>
      <c r="E246" s="123">
        <v>0.2703611758975292</v>
      </c>
      <c r="F246" s="84" t="s">
        <v>2474</v>
      </c>
      <c r="G246" s="84" t="b">
        <v>0</v>
      </c>
      <c r="H246" s="84" t="b">
        <v>0</v>
      </c>
      <c r="I246" s="84" t="b">
        <v>0</v>
      </c>
      <c r="J246" s="84" t="b">
        <v>0</v>
      </c>
      <c r="K246" s="84" t="b">
        <v>0</v>
      </c>
      <c r="L246" s="84" t="b">
        <v>0</v>
      </c>
    </row>
    <row r="247" spans="1:12" ht="15">
      <c r="A247" s="84" t="s">
        <v>282</v>
      </c>
      <c r="B247" s="84" t="s">
        <v>1824</v>
      </c>
      <c r="C247" s="84">
        <v>2</v>
      </c>
      <c r="D247" s="123">
        <v>0.002252094730653226</v>
      </c>
      <c r="E247" s="123">
        <v>1.9386374361087488</v>
      </c>
      <c r="F247" s="84" t="s">
        <v>2474</v>
      </c>
      <c r="G247" s="84" t="b">
        <v>0</v>
      </c>
      <c r="H247" s="84" t="b">
        <v>0</v>
      </c>
      <c r="I247" s="84" t="b">
        <v>0</v>
      </c>
      <c r="J247" s="84" t="b">
        <v>0</v>
      </c>
      <c r="K247" s="84" t="b">
        <v>0</v>
      </c>
      <c r="L247" s="84" t="b">
        <v>0</v>
      </c>
    </row>
    <row r="248" spans="1:12" ht="15">
      <c r="A248" s="84" t="s">
        <v>2406</v>
      </c>
      <c r="B248" s="84" t="s">
        <v>2407</v>
      </c>
      <c r="C248" s="84">
        <v>2</v>
      </c>
      <c r="D248" s="123">
        <v>0.002252094730653226</v>
      </c>
      <c r="E248" s="123">
        <v>2.8680563618230415</v>
      </c>
      <c r="F248" s="84" t="s">
        <v>2474</v>
      </c>
      <c r="G248" s="84" t="b">
        <v>0</v>
      </c>
      <c r="H248" s="84" t="b">
        <v>0</v>
      </c>
      <c r="I248" s="84" t="b">
        <v>0</v>
      </c>
      <c r="J248" s="84" t="b">
        <v>0</v>
      </c>
      <c r="K248" s="84" t="b">
        <v>0</v>
      </c>
      <c r="L248" s="84" t="b">
        <v>0</v>
      </c>
    </row>
    <row r="249" spans="1:12" ht="15">
      <c r="A249" s="84" t="s">
        <v>2407</v>
      </c>
      <c r="B249" s="84" t="s">
        <v>2304</v>
      </c>
      <c r="C249" s="84">
        <v>2</v>
      </c>
      <c r="D249" s="123">
        <v>0.002252094730653226</v>
      </c>
      <c r="E249" s="123">
        <v>2.470116353151004</v>
      </c>
      <c r="F249" s="84" t="s">
        <v>2474</v>
      </c>
      <c r="G249" s="84" t="b">
        <v>0</v>
      </c>
      <c r="H249" s="84" t="b">
        <v>0</v>
      </c>
      <c r="I249" s="84" t="b">
        <v>0</v>
      </c>
      <c r="J249" s="84" t="b">
        <v>0</v>
      </c>
      <c r="K249" s="84" t="b">
        <v>0</v>
      </c>
      <c r="L249" s="84" t="b">
        <v>0</v>
      </c>
    </row>
    <row r="250" spans="1:12" ht="15">
      <c r="A250" s="84" t="s">
        <v>2304</v>
      </c>
      <c r="B250" s="84" t="s">
        <v>2408</v>
      </c>
      <c r="C250" s="84">
        <v>2</v>
      </c>
      <c r="D250" s="123">
        <v>0.002252094730653226</v>
      </c>
      <c r="E250" s="123">
        <v>2.470116353151004</v>
      </c>
      <c r="F250" s="84" t="s">
        <v>2474</v>
      </c>
      <c r="G250" s="84" t="b">
        <v>0</v>
      </c>
      <c r="H250" s="84" t="b">
        <v>0</v>
      </c>
      <c r="I250" s="84" t="b">
        <v>0</v>
      </c>
      <c r="J250" s="84" t="b">
        <v>0</v>
      </c>
      <c r="K250" s="84" t="b">
        <v>0</v>
      </c>
      <c r="L250" s="84" t="b">
        <v>0</v>
      </c>
    </row>
    <row r="251" spans="1:12" ht="15">
      <c r="A251" s="84" t="s">
        <v>2408</v>
      </c>
      <c r="B251" s="84" t="s">
        <v>2409</v>
      </c>
      <c r="C251" s="84">
        <v>2</v>
      </c>
      <c r="D251" s="123">
        <v>0.002252094730653226</v>
      </c>
      <c r="E251" s="123">
        <v>2.8680563618230415</v>
      </c>
      <c r="F251" s="84" t="s">
        <v>2474</v>
      </c>
      <c r="G251" s="84" t="b">
        <v>0</v>
      </c>
      <c r="H251" s="84" t="b">
        <v>0</v>
      </c>
      <c r="I251" s="84" t="b">
        <v>0</v>
      </c>
      <c r="J251" s="84" t="b">
        <v>0</v>
      </c>
      <c r="K251" s="84" t="b">
        <v>0</v>
      </c>
      <c r="L251" s="84" t="b">
        <v>0</v>
      </c>
    </row>
    <row r="252" spans="1:12" ht="15">
      <c r="A252" s="84" t="s">
        <v>2409</v>
      </c>
      <c r="B252" s="84" t="s">
        <v>2410</v>
      </c>
      <c r="C252" s="84">
        <v>2</v>
      </c>
      <c r="D252" s="123">
        <v>0.002252094730653226</v>
      </c>
      <c r="E252" s="123">
        <v>2.8680563618230415</v>
      </c>
      <c r="F252" s="84" t="s">
        <v>2474</v>
      </c>
      <c r="G252" s="84" t="b">
        <v>0</v>
      </c>
      <c r="H252" s="84" t="b">
        <v>0</v>
      </c>
      <c r="I252" s="84" t="b">
        <v>0</v>
      </c>
      <c r="J252" s="84" t="b">
        <v>0</v>
      </c>
      <c r="K252" s="84" t="b">
        <v>0</v>
      </c>
      <c r="L252" s="84" t="b">
        <v>0</v>
      </c>
    </row>
    <row r="253" spans="1:12" ht="15">
      <c r="A253" s="84" t="s">
        <v>2410</v>
      </c>
      <c r="B253" s="84" t="s">
        <v>2294</v>
      </c>
      <c r="C253" s="84">
        <v>2</v>
      </c>
      <c r="D253" s="123">
        <v>0.002252094730653226</v>
      </c>
      <c r="E253" s="123">
        <v>2.089905111439398</v>
      </c>
      <c r="F253" s="84" t="s">
        <v>2474</v>
      </c>
      <c r="G253" s="84" t="b">
        <v>0</v>
      </c>
      <c r="H253" s="84" t="b">
        <v>0</v>
      </c>
      <c r="I253" s="84" t="b">
        <v>0</v>
      </c>
      <c r="J253" s="84" t="b">
        <v>0</v>
      </c>
      <c r="K253" s="84" t="b">
        <v>0</v>
      </c>
      <c r="L253" s="84" t="b">
        <v>0</v>
      </c>
    </row>
    <row r="254" spans="1:12" ht="15">
      <c r="A254" s="84" t="s">
        <v>2294</v>
      </c>
      <c r="B254" s="84" t="s">
        <v>2340</v>
      </c>
      <c r="C254" s="84">
        <v>2</v>
      </c>
      <c r="D254" s="123">
        <v>0.002252094730653226</v>
      </c>
      <c r="E254" s="123">
        <v>1.9138138523837167</v>
      </c>
      <c r="F254" s="84" t="s">
        <v>2474</v>
      </c>
      <c r="G254" s="84" t="b">
        <v>0</v>
      </c>
      <c r="H254" s="84" t="b">
        <v>0</v>
      </c>
      <c r="I254" s="84" t="b">
        <v>0</v>
      </c>
      <c r="J254" s="84" t="b">
        <v>0</v>
      </c>
      <c r="K254" s="84" t="b">
        <v>0</v>
      </c>
      <c r="L254" s="84" t="b">
        <v>0</v>
      </c>
    </row>
    <row r="255" spans="1:12" ht="15">
      <c r="A255" s="84" t="s">
        <v>2340</v>
      </c>
      <c r="B255" s="84" t="s">
        <v>2341</v>
      </c>
      <c r="C255" s="84">
        <v>2</v>
      </c>
      <c r="D255" s="123">
        <v>0.002252094730653226</v>
      </c>
      <c r="E255" s="123">
        <v>2.515873843711679</v>
      </c>
      <c r="F255" s="84" t="s">
        <v>2474</v>
      </c>
      <c r="G255" s="84" t="b">
        <v>0</v>
      </c>
      <c r="H255" s="84" t="b">
        <v>0</v>
      </c>
      <c r="I255" s="84" t="b">
        <v>0</v>
      </c>
      <c r="J255" s="84" t="b">
        <v>0</v>
      </c>
      <c r="K255" s="84" t="b">
        <v>0</v>
      </c>
      <c r="L255" s="84" t="b">
        <v>0</v>
      </c>
    </row>
    <row r="256" spans="1:12" ht="15">
      <c r="A256" s="84" t="s">
        <v>2341</v>
      </c>
      <c r="B256" s="84" t="s">
        <v>2411</v>
      </c>
      <c r="C256" s="84">
        <v>2</v>
      </c>
      <c r="D256" s="123">
        <v>0.002252094730653226</v>
      </c>
      <c r="E256" s="123">
        <v>2.69196510276736</v>
      </c>
      <c r="F256" s="84" t="s">
        <v>2474</v>
      </c>
      <c r="G256" s="84" t="b">
        <v>0</v>
      </c>
      <c r="H256" s="84" t="b">
        <v>0</v>
      </c>
      <c r="I256" s="84" t="b">
        <v>0</v>
      </c>
      <c r="J256" s="84" t="b">
        <v>0</v>
      </c>
      <c r="K256" s="84" t="b">
        <v>0</v>
      </c>
      <c r="L256" s="84" t="b">
        <v>0</v>
      </c>
    </row>
    <row r="257" spans="1:12" ht="15">
      <c r="A257" s="84" t="s">
        <v>2411</v>
      </c>
      <c r="B257" s="84" t="s">
        <v>2412</v>
      </c>
      <c r="C257" s="84">
        <v>2</v>
      </c>
      <c r="D257" s="123">
        <v>0.002252094730653226</v>
      </c>
      <c r="E257" s="123">
        <v>2.8680563618230415</v>
      </c>
      <c r="F257" s="84" t="s">
        <v>2474</v>
      </c>
      <c r="G257" s="84" t="b">
        <v>0</v>
      </c>
      <c r="H257" s="84" t="b">
        <v>0</v>
      </c>
      <c r="I257" s="84" t="b">
        <v>0</v>
      </c>
      <c r="J257" s="84" t="b">
        <v>0</v>
      </c>
      <c r="K257" s="84" t="b">
        <v>0</v>
      </c>
      <c r="L257" s="84" t="b">
        <v>0</v>
      </c>
    </row>
    <row r="258" spans="1:12" ht="15">
      <c r="A258" s="84" t="s">
        <v>2412</v>
      </c>
      <c r="B258" s="84" t="s">
        <v>2413</v>
      </c>
      <c r="C258" s="84">
        <v>2</v>
      </c>
      <c r="D258" s="123">
        <v>0.002252094730653226</v>
      </c>
      <c r="E258" s="123">
        <v>2.8680563618230415</v>
      </c>
      <c r="F258" s="84" t="s">
        <v>2474</v>
      </c>
      <c r="G258" s="84" t="b">
        <v>0</v>
      </c>
      <c r="H258" s="84" t="b">
        <v>0</v>
      </c>
      <c r="I258" s="84" t="b">
        <v>0</v>
      </c>
      <c r="J258" s="84" t="b">
        <v>0</v>
      </c>
      <c r="K258" s="84" t="b">
        <v>0</v>
      </c>
      <c r="L258" s="84" t="b">
        <v>0</v>
      </c>
    </row>
    <row r="259" spans="1:12" ht="15">
      <c r="A259" s="84" t="s">
        <v>2343</v>
      </c>
      <c r="B259" s="84" t="s">
        <v>2416</v>
      </c>
      <c r="C259" s="84">
        <v>2</v>
      </c>
      <c r="D259" s="123">
        <v>0.002252094730653226</v>
      </c>
      <c r="E259" s="123">
        <v>2.69196510276736</v>
      </c>
      <c r="F259" s="84" t="s">
        <v>2474</v>
      </c>
      <c r="G259" s="84" t="b">
        <v>0</v>
      </c>
      <c r="H259" s="84" t="b">
        <v>0</v>
      </c>
      <c r="I259" s="84" t="b">
        <v>0</v>
      </c>
      <c r="J259" s="84" t="b">
        <v>0</v>
      </c>
      <c r="K259" s="84" t="b">
        <v>0</v>
      </c>
      <c r="L259" s="84" t="b">
        <v>0</v>
      </c>
    </row>
    <row r="260" spans="1:12" ht="15">
      <c r="A260" s="84" t="s">
        <v>2416</v>
      </c>
      <c r="B260" s="84" t="s">
        <v>2417</v>
      </c>
      <c r="C260" s="84">
        <v>2</v>
      </c>
      <c r="D260" s="123">
        <v>0.002252094730653226</v>
      </c>
      <c r="E260" s="123">
        <v>2.8680563618230415</v>
      </c>
      <c r="F260" s="84" t="s">
        <v>2474</v>
      </c>
      <c r="G260" s="84" t="b">
        <v>0</v>
      </c>
      <c r="H260" s="84" t="b">
        <v>0</v>
      </c>
      <c r="I260" s="84" t="b">
        <v>0</v>
      </c>
      <c r="J260" s="84" t="b">
        <v>0</v>
      </c>
      <c r="K260" s="84" t="b">
        <v>0</v>
      </c>
      <c r="L260" s="84" t="b">
        <v>0</v>
      </c>
    </row>
    <row r="261" spans="1:12" ht="15">
      <c r="A261" s="84" t="s">
        <v>2417</v>
      </c>
      <c r="B261" s="84" t="s">
        <v>1855</v>
      </c>
      <c r="C261" s="84">
        <v>2</v>
      </c>
      <c r="D261" s="123">
        <v>0.002252094730653226</v>
      </c>
      <c r="E261" s="123">
        <v>2.323988317472766</v>
      </c>
      <c r="F261" s="84" t="s">
        <v>2474</v>
      </c>
      <c r="G261" s="84" t="b">
        <v>0</v>
      </c>
      <c r="H261" s="84" t="b">
        <v>0</v>
      </c>
      <c r="I261" s="84" t="b">
        <v>0</v>
      </c>
      <c r="J261" s="84" t="b">
        <v>0</v>
      </c>
      <c r="K261" s="84" t="b">
        <v>0</v>
      </c>
      <c r="L261" s="84" t="b">
        <v>0</v>
      </c>
    </row>
    <row r="262" spans="1:12" ht="15">
      <c r="A262" s="84" t="s">
        <v>1855</v>
      </c>
      <c r="B262" s="84" t="s">
        <v>1849</v>
      </c>
      <c r="C262" s="84">
        <v>2</v>
      </c>
      <c r="D262" s="123">
        <v>0.002252094730653226</v>
      </c>
      <c r="E262" s="123">
        <v>1.2882727652062314</v>
      </c>
      <c r="F262" s="84" t="s">
        <v>2474</v>
      </c>
      <c r="G262" s="84" t="b">
        <v>0</v>
      </c>
      <c r="H262" s="84" t="b">
        <v>0</v>
      </c>
      <c r="I262" s="84" t="b">
        <v>0</v>
      </c>
      <c r="J262" s="84" t="b">
        <v>0</v>
      </c>
      <c r="K262" s="84" t="b">
        <v>0</v>
      </c>
      <c r="L262" s="84" t="b">
        <v>0</v>
      </c>
    </row>
    <row r="263" spans="1:12" ht="15">
      <c r="A263" s="84" t="s">
        <v>1849</v>
      </c>
      <c r="B263" s="84" t="s">
        <v>1876</v>
      </c>
      <c r="C263" s="84">
        <v>2</v>
      </c>
      <c r="D263" s="123">
        <v>0.002252094730653226</v>
      </c>
      <c r="E263" s="123">
        <v>1.191362752198175</v>
      </c>
      <c r="F263" s="84" t="s">
        <v>2474</v>
      </c>
      <c r="G263" s="84" t="b">
        <v>0</v>
      </c>
      <c r="H263" s="84" t="b">
        <v>0</v>
      </c>
      <c r="I263" s="84" t="b">
        <v>0</v>
      </c>
      <c r="J263" s="84" t="b">
        <v>1</v>
      </c>
      <c r="K263" s="84" t="b">
        <v>0</v>
      </c>
      <c r="L263" s="84" t="b">
        <v>0</v>
      </c>
    </row>
    <row r="264" spans="1:12" ht="15">
      <c r="A264" s="84" t="s">
        <v>1876</v>
      </c>
      <c r="B264" s="84" t="s">
        <v>2294</v>
      </c>
      <c r="C264" s="84">
        <v>2</v>
      </c>
      <c r="D264" s="123">
        <v>0.002252094730653226</v>
      </c>
      <c r="E264" s="123">
        <v>1.3117538610557542</v>
      </c>
      <c r="F264" s="84" t="s">
        <v>2474</v>
      </c>
      <c r="G264" s="84" t="b">
        <v>1</v>
      </c>
      <c r="H264" s="84" t="b">
        <v>0</v>
      </c>
      <c r="I264" s="84" t="b">
        <v>0</v>
      </c>
      <c r="J264" s="84" t="b">
        <v>0</v>
      </c>
      <c r="K264" s="84" t="b">
        <v>0</v>
      </c>
      <c r="L264" s="84" t="b">
        <v>0</v>
      </c>
    </row>
    <row r="265" spans="1:12" ht="15">
      <c r="A265" s="84" t="s">
        <v>2294</v>
      </c>
      <c r="B265" s="84" t="s">
        <v>2418</v>
      </c>
      <c r="C265" s="84">
        <v>2</v>
      </c>
      <c r="D265" s="123">
        <v>0.002252094730653226</v>
      </c>
      <c r="E265" s="123">
        <v>2.089905111439398</v>
      </c>
      <c r="F265" s="84" t="s">
        <v>2474</v>
      </c>
      <c r="G265" s="84" t="b">
        <v>0</v>
      </c>
      <c r="H265" s="84" t="b">
        <v>0</v>
      </c>
      <c r="I265" s="84" t="b">
        <v>0</v>
      </c>
      <c r="J265" s="84" t="b">
        <v>0</v>
      </c>
      <c r="K265" s="84" t="b">
        <v>0</v>
      </c>
      <c r="L265" s="84" t="b">
        <v>0</v>
      </c>
    </row>
    <row r="266" spans="1:12" ht="15">
      <c r="A266" s="84" t="s">
        <v>2418</v>
      </c>
      <c r="B266" s="84" t="s">
        <v>2419</v>
      </c>
      <c r="C266" s="84">
        <v>2</v>
      </c>
      <c r="D266" s="123">
        <v>0.002252094730653226</v>
      </c>
      <c r="E266" s="123">
        <v>2.8680563618230415</v>
      </c>
      <c r="F266" s="84" t="s">
        <v>2474</v>
      </c>
      <c r="G266" s="84" t="b">
        <v>0</v>
      </c>
      <c r="H266" s="84" t="b">
        <v>0</v>
      </c>
      <c r="I266" s="84" t="b">
        <v>0</v>
      </c>
      <c r="J266" s="84" t="b">
        <v>0</v>
      </c>
      <c r="K266" s="84" t="b">
        <v>0</v>
      </c>
      <c r="L266" s="84" t="b">
        <v>0</v>
      </c>
    </row>
    <row r="267" spans="1:12" ht="15">
      <c r="A267" s="84" t="s">
        <v>276</v>
      </c>
      <c r="B267" s="84" t="s">
        <v>2344</v>
      </c>
      <c r="C267" s="84">
        <v>2</v>
      </c>
      <c r="D267" s="123">
        <v>0.002252094730653226</v>
      </c>
      <c r="E267" s="123">
        <v>2.8680563618230415</v>
      </c>
      <c r="F267" s="84" t="s">
        <v>2474</v>
      </c>
      <c r="G267" s="84" t="b">
        <v>0</v>
      </c>
      <c r="H267" s="84" t="b">
        <v>0</v>
      </c>
      <c r="I267" s="84" t="b">
        <v>0</v>
      </c>
      <c r="J267" s="84" t="b">
        <v>0</v>
      </c>
      <c r="K267" s="84" t="b">
        <v>0</v>
      </c>
      <c r="L267" s="84" t="b">
        <v>0</v>
      </c>
    </row>
    <row r="268" spans="1:12" ht="15">
      <c r="A268" s="84" t="s">
        <v>270</v>
      </c>
      <c r="B268" s="84" t="s">
        <v>2345</v>
      </c>
      <c r="C268" s="84">
        <v>2</v>
      </c>
      <c r="D268" s="123">
        <v>0.002252094730653226</v>
      </c>
      <c r="E268" s="123">
        <v>2.8680563618230415</v>
      </c>
      <c r="F268" s="84" t="s">
        <v>2474</v>
      </c>
      <c r="G268" s="84" t="b">
        <v>0</v>
      </c>
      <c r="H268" s="84" t="b">
        <v>0</v>
      </c>
      <c r="I268" s="84" t="b">
        <v>0</v>
      </c>
      <c r="J268" s="84" t="b">
        <v>0</v>
      </c>
      <c r="K268" s="84" t="b">
        <v>0</v>
      </c>
      <c r="L268" s="84" t="b">
        <v>0</v>
      </c>
    </row>
    <row r="269" spans="1:12" ht="15">
      <c r="A269" s="84" t="s">
        <v>2351</v>
      </c>
      <c r="B269" s="84" t="s">
        <v>2420</v>
      </c>
      <c r="C269" s="84">
        <v>2</v>
      </c>
      <c r="D269" s="123">
        <v>0.002252094730653226</v>
      </c>
      <c r="E269" s="123">
        <v>2.69196510276736</v>
      </c>
      <c r="F269" s="84" t="s">
        <v>2474</v>
      </c>
      <c r="G269" s="84" t="b">
        <v>0</v>
      </c>
      <c r="H269" s="84" t="b">
        <v>0</v>
      </c>
      <c r="I269" s="84" t="b">
        <v>0</v>
      </c>
      <c r="J269" s="84" t="b">
        <v>0</v>
      </c>
      <c r="K269" s="84" t="b">
        <v>0</v>
      </c>
      <c r="L269" s="84" t="b">
        <v>0</v>
      </c>
    </row>
    <row r="270" spans="1:12" ht="15">
      <c r="A270" s="84" t="s">
        <v>2297</v>
      </c>
      <c r="B270" s="84" t="s">
        <v>2306</v>
      </c>
      <c r="C270" s="84">
        <v>2</v>
      </c>
      <c r="D270" s="123">
        <v>0.002252094730653226</v>
      </c>
      <c r="E270" s="123">
        <v>1.9260483088007283</v>
      </c>
      <c r="F270" s="84" t="s">
        <v>2474</v>
      </c>
      <c r="G270" s="84" t="b">
        <v>0</v>
      </c>
      <c r="H270" s="84" t="b">
        <v>0</v>
      </c>
      <c r="I270" s="84" t="b">
        <v>0</v>
      </c>
      <c r="J270" s="84" t="b">
        <v>0</v>
      </c>
      <c r="K270" s="84" t="b">
        <v>0</v>
      </c>
      <c r="L270" s="84" t="b">
        <v>0</v>
      </c>
    </row>
    <row r="271" spans="1:12" ht="15">
      <c r="A271" s="84" t="s">
        <v>266</v>
      </c>
      <c r="B271" s="84" t="s">
        <v>2352</v>
      </c>
      <c r="C271" s="84">
        <v>2</v>
      </c>
      <c r="D271" s="123">
        <v>0.002252094730653226</v>
      </c>
      <c r="E271" s="123">
        <v>2.8680563618230415</v>
      </c>
      <c r="F271" s="84" t="s">
        <v>2474</v>
      </c>
      <c r="G271" s="84" t="b">
        <v>0</v>
      </c>
      <c r="H271" s="84" t="b">
        <v>0</v>
      </c>
      <c r="I271" s="84" t="b">
        <v>0</v>
      </c>
      <c r="J271" s="84" t="b">
        <v>0</v>
      </c>
      <c r="K271" s="84" t="b">
        <v>0</v>
      </c>
      <c r="L271" s="84" t="b">
        <v>0</v>
      </c>
    </row>
    <row r="272" spans="1:12" ht="15">
      <c r="A272" s="84" t="s">
        <v>261</v>
      </c>
      <c r="B272" s="84" t="s">
        <v>2356</v>
      </c>
      <c r="C272" s="84">
        <v>2</v>
      </c>
      <c r="D272" s="123">
        <v>0.002252094730653226</v>
      </c>
      <c r="E272" s="123">
        <v>2.8680563618230415</v>
      </c>
      <c r="F272" s="84" t="s">
        <v>2474</v>
      </c>
      <c r="G272" s="84" t="b">
        <v>0</v>
      </c>
      <c r="H272" s="84" t="b">
        <v>0</v>
      </c>
      <c r="I272" s="84" t="b">
        <v>0</v>
      </c>
      <c r="J272" s="84" t="b">
        <v>0</v>
      </c>
      <c r="K272" s="84" t="b">
        <v>1</v>
      </c>
      <c r="L272" s="84" t="b">
        <v>0</v>
      </c>
    </row>
    <row r="273" spans="1:12" ht="15">
      <c r="A273" s="84" t="s">
        <v>2423</v>
      </c>
      <c r="B273" s="84" t="s">
        <v>1849</v>
      </c>
      <c r="C273" s="84">
        <v>2</v>
      </c>
      <c r="D273" s="123">
        <v>0.002252094730653226</v>
      </c>
      <c r="E273" s="123">
        <v>1.8903327565341939</v>
      </c>
      <c r="F273" s="84" t="s">
        <v>2474</v>
      </c>
      <c r="G273" s="84" t="b">
        <v>0</v>
      </c>
      <c r="H273" s="84" t="b">
        <v>0</v>
      </c>
      <c r="I273" s="84" t="b">
        <v>0</v>
      </c>
      <c r="J273" s="84" t="b">
        <v>0</v>
      </c>
      <c r="K273" s="84" t="b">
        <v>0</v>
      </c>
      <c r="L273" s="84" t="b">
        <v>0</v>
      </c>
    </row>
    <row r="274" spans="1:12" ht="15">
      <c r="A274" s="84" t="s">
        <v>1849</v>
      </c>
      <c r="B274" s="84" t="s">
        <v>1806</v>
      </c>
      <c r="C274" s="84">
        <v>2</v>
      </c>
      <c r="D274" s="123">
        <v>0.002252094730653226</v>
      </c>
      <c r="E274" s="123">
        <v>0.29373566090773356</v>
      </c>
      <c r="F274" s="84" t="s">
        <v>2474</v>
      </c>
      <c r="G274" s="84" t="b">
        <v>0</v>
      </c>
      <c r="H274" s="84" t="b">
        <v>0</v>
      </c>
      <c r="I274" s="84" t="b">
        <v>0</v>
      </c>
      <c r="J274" s="84" t="b">
        <v>0</v>
      </c>
      <c r="K274" s="84" t="b">
        <v>0</v>
      </c>
      <c r="L274" s="84" t="b">
        <v>0</v>
      </c>
    </row>
    <row r="275" spans="1:12" ht="15">
      <c r="A275" s="84" t="s">
        <v>2295</v>
      </c>
      <c r="B275" s="84" t="s">
        <v>451</v>
      </c>
      <c r="C275" s="84">
        <v>2</v>
      </c>
      <c r="D275" s="123">
        <v>0.002252094730653226</v>
      </c>
      <c r="E275" s="123">
        <v>0.5202386491141292</v>
      </c>
      <c r="F275" s="84" t="s">
        <v>2474</v>
      </c>
      <c r="G275" s="84" t="b">
        <v>0</v>
      </c>
      <c r="H275" s="84" t="b">
        <v>0</v>
      </c>
      <c r="I275" s="84" t="b">
        <v>0</v>
      </c>
      <c r="J275" s="84" t="b">
        <v>0</v>
      </c>
      <c r="K275" s="84" t="b">
        <v>0</v>
      </c>
      <c r="L275" s="84" t="b">
        <v>0</v>
      </c>
    </row>
    <row r="276" spans="1:12" ht="15">
      <c r="A276" s="84" t="s">
        <v>272</v>
      </c>
      <c r="B276" s="84" t="s">
        <v>1806</v>
      </c>
      <c r="C276" s="84">
        <v>2</v>
      </c>
      <c r="D276" s="123">
        <v>0.002252094730653226</v>
      </c>
      <c r="E276" s="123">
        <v>1.0953680071409</v>
      </c>
      <c r="F276" s="84" t="s">
        <v>2474</v>
      </c>
      <c r="G276" s="84" t="b">
        <v>0</v>
      </c>
      <c r="H276" s="84" t="b">
        <v>0</v>
      </c>
      <c r="I276" s="84" t="b">
        <v>0</v>
      </c>
      <c r="J276" s="84" t="b">
        <v>0</v>
      </c>
      <c r="K276" s="84" t="b">
        <v>0</v>
      </c>
      <c r="L276" s="84" t="b">
        <v>0</v>
      </c>
    </row>
    <row r="277" spans="1:12" ht="15">
      <c r="A277" s="84" t="s">
        <v>451</v>
      </c>
      <c r="B277" s="84" t="s">
        <v>2306</v>
      </c>
      <c r="C277" s="84">
        <v>2</v>
      </c>
      <c r="D277" s="123">
        <v>0.002252094730653226</v>
      </c>
      <c r="E277" s="123">
        <v>0.9858165138042181</v>
      </c>
      <c r="F277" s="84" t="s">
        <v>2474</v>
      </c>
      <c r="G277" s="84" t="b">
        <v>0</v>
      </c>
      <c r="H277" s="84" t="b">
        <v>0</v>
      </c>
      <c r="I277" s="84" t="b">
        <v>0</v>
      </c>
      <c r="J277" s="84" t="b">
        <v>0</v>
      </c>
      <c r="K277" s="84" t="b">
        <v>0</v>
      </c>
      <c r="L277" s="84" t="b">
        <v>0</v>
      </c>
    </row>
    <row r="278" spans="1:12" ht="15">
      <c r="A278" s="84" t="s">
        <v>2306</v>
      </c>
      <c r="B278" s="84" t="s">
        <v>2425</v>
      </c>
      <c r="C278" s="84">
        <v>2</v>
      </c>
      <c r="D278" s="123">
        <v>0.002252094730653226</v>
      </c>
      <c r="E278" s="123">
        <v>2.470116353151004</v>
      </c>
      <c r="F278" s="84" t="s">
        <v>2474</v>
      </c>
      <c r="G278" s="84" t="b">
        <v>0</v>
      </c>
      <c r="H278" s="84" t="b">
        <v>0</v>
      </c>
      <c r="I278" s="84" t="b">
        <v>0</v>
      </c>
      <c r="J278" s="84" t="b">
        <v>1</v>
      </c>
      <c r="K278" s="84" t="b">
        <v>0</v>
      </c>
      <c r="L278" s="84" t="b">
        <v>0</v>
      </c>
    </row>
    <row r="279" spans="1:12" ht="15">
      <c r="A279" s="84" t="s">
        <v>2425</v>
      </c>
      <c r="B279" s="84" t="s">
        <v>2426</v>
      </c>
      <c r="C279" s="84">
        <v>2</v>
      </c>
      <c r="D279" s="123">
        <v>0.002252094730653226</v>
      </c>
      <c r="E279" s="123">
        <v>2.8680563618230415</v>
      </c>
      <c r="F279" s="84" t="s">
        <v>2474</v>
      </c>
      <c r="G279" s="84" t="b">
        <v>1</v>
      </c>
      <c r="H279" s="84" t="b">
        <v>0</v>
      </c>
      <c r="I279" s="84" t="b">
        <v>0</v>
      </c>
      <c r="J279" s="84" t="b">
        <v>0</v>
      </c>
      <c r="K279" s="84" t="b">
        <v>0</v>
      </c>
      <c r="L279" s="84" t="b">
        <v>0</v>
      </c>
    </row>
    <row r="280" spans="1:12" ht="15">
      <c r="A280" s="84" t="s">
        <v>2426</v>
      </c>
      <c r="B280" s="84" t="s">
        <v>2427</v>
      </c>
      <c r="C280" s="84">
        <v>2</v>
      </c>
      <c r="D280" s="123">
        <v>0.002252094730653226</v>
      </c>
      <c r="E280" s="123">
        <v>2.8680563618230415</v>
      </c>
      <c r="F280" s="84" t="s">
        <v>2474</v>
      </c>
      <c r="G280" s="84" t="b">
        <v>0</v>
      </c>
      <c r="H280" s="84" t="b">
        <v>0</v>
      </c>
      <c r="I280" s="84" t="b">
        <v>0</v>
      </c>
      <c r="J280" s="84" t="b">
        <v>0</v>
      </c>
      <c r="K280" s="84" t="b">
        <v>0</v>
      </c>
      <c r="L280" s="84" t="b">
        <v>0</v>
      </c>
    </row>
    <row r="281" spans="1:12" ht="15">
      <c r="A281" s="84" t="s">
        <v>2427</v>
      </c>
      <c r="B281" s="84" t="s">
        <v>2360</v>
      </c>
      <c r="C281" s="84">
        <v>2</v>
      </c>
      <c r="D281" s="123">
        <v>0.002252094730653226</v>
      </c>
      <c r="E281" s="123">
        <v>2.69196510276736</v>
      </c>
      <c r="F281" s="84" t="s">
        <v>2474</v>
      </c>
      <c r="G281" s="84" t="b">
        <v>0</v>
      </c>
      <c r="H281" s="84" t="b">
        <v>0</v>
      </c>
      <c r="I281" s="84" t="b">
        <v>0</v>
      </c>
      <c r="J281" s="84" t="b">
        <v>0</v>
      </c>
      <c r="K281" s="84" t="b">
        <v>0</v>
      </c>
      <c r="L281" s="84" t="b">
        <v>0</v>
      </c>
    </row>
    <row r="282" spans="1:12" ht="15">
      <c r="A282" s="84" t="s">
        <v>2360</v>
      </c>
      <c r="B282" s="84" t="s">
        <v>2295</v>
      </c>
      <c r="C282" s="84">
        <v>2</v>
      </c>
      <c r="D282" s="123">
        <v>0.002252094730653226</v>
      </c>
      <c r="E282" s="123">
        <v>1.9929950984313414</v>
      </c>
      <c r="F282" s="84" t="s">
        <v>2474</v>
      </c>
      <c r="G282" s="84" t="b">
        <v>0</v>
      </c>
      <c r="H282" s="84" t="b">
        <v>0</v>
      </c>
      <c r="I282" s="84" t="b">
        <v>0</v>
      </c>
      <c r="J282" s="84" t="b">
        <v>0</v>
      </c>
      <c r="K282" s="84" t="b">
        <v>0</v>
      </c>
      <c r="L282" s="84" t="b">
        <v>0</v>
      </c>
    </row>
    <row r="283" spans="1:12" ht="15">
      <c r="A283" s="84" t="s">
        <v>2295</v>
      </c>
      <c r="B283" s="84" t="s">
        <v>2428</v>
      </c>
      <c r="C283" s="84">
        <v>2</v>
      </c>
      <c r="D283" s="123">
        <v>0.002252094730653226</v>
      </c>
      <c r="E283" s="123">
        <v>2.214843848047698</v>
      </c>
      <c r="F283" s="84" t="s">
        <v>2474</v>
      </c>
      <c r="G283" s="84" t="b">
        <v>0</v>
      </c>
      <c r="H283" s="84" t="b">
        <v>0</v>
      </c>
      <c r="I283" s="84" t="b">
        <v>0</v>
      </c>
      <c r="J283" s="84" t="b">
        <v>0</v>
      </c>
      <c r="K283" s="84" t="b">
        <v>0</v>
      </c>
      <c r="L283" s="84" t="b">
        <v>0</v>
      </c>
    </row>
    <row r="284" spans="1:12" ht="15">
      <c r="A284" s="84" t="s">
        <v>2428</v>
      </c>
      <c r="B284" s="84" t="s">
        <v>2326</v>
      </c>
      <c r="C284" s="84">
        <v>2</v>
      </c>
      <c r="D284" s="123">
        <v>0.002252094730653226</v>
      </c>
      <c r="E284" s="123">
        <v>2.56702636615906</v>
      </c>
      <c r="F284" s="84" t="s">
        <v>2474</v>
      </c>
      <c r="G284" s="84" t="b">
        <v>0</v>
      </c>
      <c r="H284" s="84" t="b">
        <v>0</v>
      </c>
      <c r="I284" s="84" t="b">
        <v>0</v>
      </c>
      <c r="J284" s="84" t="b">
        <v>0</v>
      </c>
      <c r="K284" s="84" t="b">
        <v>0</v>
      </c>
      <c r="L284" s="84" t="b">
        <v>0</v>
      </c>
    </row>
    <row r="285" spans="1:12" ht="15">
      <c r="A285" s="84" t="s">
        <v>2326</v>
      </c>
      <c r="B285" s="84" t="s">
        <v>2429</v>
      </c>
      <c r="C285" s="84">
        <v>2</v>
      </c>
      <c r="D285" s="123">
        <v>0.002252094730653226</v>
      </c>
      <c r="E285" s="123">
        <v>2.56702636615906</v>
      </c>
      <c r="F285" s="84" t="s">
        <v>2474</v>
      </c>
      <c r="G285" s="84" t="b">
        <v>0</v>
      </c>
      <c r="H285" s="84" t="b">
        <v>0</v>
      </c>
      <c r="I285" s="84" t="b">
        <v>0</v>
      </c>
      <c r="J285" s="84" t="b">
        <v>0</v>
      </c>
      <c r="K285" s="84" t="b">
        <v>0</v>
      </c>
      <c r="L285" s="84" t="b">
        <v>0</v>
      </c>
    </row>
    <row r="286" spans="1:12" ht="15">
      <c r="A286" s="84" t="s">
        <v>2429</v>
      </c>
      <c r="B286" s="84" t="s">
        <v>2430</v>
      </c>
      <c r="C286" s="84">
        <v>2</v>
      </c>
      <c r="D286" s="123">
        <v>0.002252094730653226</v>
      </c>
      <c r="E286" s="123">
        <v>2.8680563618230415</v>
      </c>
      <c r="F286" s="84" t="s">
        <v>2474</v>
      </c>
      <c r="G286" s="84" t="b">
        <v>0</v>
      </c>
      <c r="H286" s="84" t="b">
        <v>0</v>
      </c>
      <c r="I286" s="84" t="b">
        <v>0</v>
      </c>
      <c r="J286" s="84" t="b">
        <v>0</v>
      </c>
      <c r="K286" s="84" t="b">
        <v>0</v>
      </c>
      <c r="L286" s="84" t="b">
        <v>0</v>
      </c>
    </row>
    <row r="287" spans="1:12" ht="15">
      <c r="A287" s="84" t="s">
        <v>2430</v>
      </c>
      <c r="B287" s="84" t="s">
        <v>1824</v>
      </c>
      <c r="C287" s="84">
        <v>2</v>
      </c>
      <c r="D287" s="123">
        <v>0.002252094730653226</v>
      </c>
      <c r="E287" s="123">
        <v>1.9386374361087488</v>
      </c>
      <c r="F287" s="84" t="s">
        <v>2474</v>
      </c>
      <c r="G287" s="84" t="b">
        <v>0</v>
      </c>
      <c r="H287" s="84" t="b">
        <v>0</v>
      </c>
      <c r="I287" s="84" t="b">
        <v>0</v>
      </c>
      <c r="J287" s="84" t="b">
        <v>0</v>
      </c>
      <c r="K287" s="84" t="b">
        <v>0</v>
      </c>
      <c r="L287" s="84" t="b">
        <v>0</v>
      </c>
    </row>
    <row r="288" spans="1:12" ht="15">
      <c r="A288" s="84" t="s">
        <v>1824</v>
      </c>
      <c r="B288" s="84" t="s">
        <v>1851</v>
      </c>
      <c r="C288" s="84">
        <v>2</v>
      </c>
      <c r="D288" s="123">
        <v>0.002252094730653226</v>
      </c>
      <c r="E288" s="123">
        <v>1.3117538610557542</v>
      </c>
      <c r="F288" s="84" t="s">
        <v>2474</v>
      </c>
      <c r="G288" s="84" t="b">
        <v>0</v>
      </c>
      <c r="H288" s="84" t="b">
        <v>0</v>
      </c>
      <c r="I288" s="84" t="b">
        <v>0</v>
      </c>
      <c r="J288" s="84" t="b">
        <v>0</v>
      </c>
      <c r="K288" s="84" t="b">
        <v>0</v>
      </c>
      <c r="L288" s="84" t="b">
        <v>0</v>
      </c>
    </row>
    <row r="289" spans="1:12" ht="15">
      <c r="A289" s="84" t="s">
        <v>1851</v>
      </c>
      <c r="B289" s="84" t="s">
        <v>2292</v>
      </c>
      <c r="C289" s="84">
        <v>2</v>
      </c>
      <c r="D289" s="123">
        <v>0.002252094730653226</v>
      </c>
      <c r="E289" s="123">
        <v>1.2882727652062314</v>
      </c>
      <c r="F289" s="84" t="s">
        <v>2474</v>
      </c>
      <c r="G289" s="84" t="b">
        <v>0</v>
      </c>
      <c r="H289" s="84" t="b">
        <v>0</v>
      </c>
      <c r="I289" s="84" t="b">
        <v>0</v>
      </c>
      <c r="J289" s="84" t="b">
        <v>0</v>
      </c>
      <c r="K289" s="84" t="b">
        <v>0</v>
      </c>
      <c r="L289" s="84" t="b">
        <v>0</v>
      </c>
    </row>
    <row r="290" spans="1:12" ht="15">
      <c r="A290" s="84" t="s">
        <v>2431</v>
      </c>
      <c r="B290" s="84" t="s">
        <v>2292</v>
      </c>
      <c r="C290" s="84">
        <v>2</v>
      </c>
      <c r="D290" s="123">
        <v>0.002252094730653226</v>
      </c>
      <c r="E290" s="123">
        <v>1.8903327565341939</v>
      </c>
      <c r="F290" s="84" t="s">
        <v>2474</v>
      </c>
      <c r="G290" s="84" t="b">
        <v>0</v>
      </c>
      <c r="H290" s="84" t="b">
        <v>0</v>
      </c>
      <c r="I290" s="84" t="b">
        <v>0</v>
      </c>
      <c r="J290" s="84" t="b">
        <v>0</v>
      </c>
      <c r="K290" s="84" t="b">
        <v>0</v>
      </c>
      <c r="L290" s="84" t="b">
        <v>0</v>
      </c>
    </row>
    <row r="291" spans="1:12" ht="15">
      <c r="A291" s="84" t="s">
        <v>451</v>
      </c>
      <c r="B291" s="84" t="s">
        <v>1828</v>
      </c>
      <c r="C291" s="84">
        <v>2</v>
      </c>
      <c r="D291" s="123">
        <v>0.002252094730653226</v>
      </c>
      <c r="E291" s="123">
        <v>1.3837565224762556</v>
      </c>
      <c r="F291" s="84" t="s">
        <v>2474</v>
      </c>
      <c r="G291" s="84" t="b">
        <v>0</v>
      </c>
      <c r="H291" s="84" t="b">
        <v>0</v>
      </c>
      <c r="I291" s="84" t="b">
        <v>0</v>
      </c>
      <c r="J291" s="84" t="b">
        <v>0</v>
      </c>
      <c r="K291" s="84" t="b">
        <v>0</v>
      </c>
      <c r="L291" s="84" t="b">
        <v>0</v>
      </c>
    </row>
    <row r="292" spans="1:12" ht="15">
      <c r="A292" s="84" t="s">
        <v>1828</v>
      </c>
      <c r="B292" s="84" t="s">
        <v>1829</v>
      </c>
      <c r="C292" s="84">
        <v>2</v>
      </c>
      <c r="D292" s="123">
        <v>0.002252094730653226</v>
      </c>
      <c r="E292" s="123">
        <v>2.8680563618230415</v>
      </c>
      <c r="F292" s="84" t="s">
        <v>2474</v>
      </c>
      <c r="G292" s="84" t="b">
        <v>0</v>
      </c>
      <c r="H292" s="84" t="b">
        <v>0</v>
      </c>
      <c r="I292" s="84" t="b">
        <v>0</v>
      </c>
      <c r="J292" s="84" t="b">
        <v>0</v>
      </c>
      <c r="K292" s="84" t="b">
        <v>0</v>
      </c>
      <c r="L292" s="84" t="b">
        <v>0</v>
      </c>
    </row>
    <row r="293" spans="1:12" ht="15">
      <c r="A293" s="84" t="s">
        <v>1829</v>
      </c>
      <c r="B293" s="84" t="s">
        <v>1830</v>
      </c>
      <c r="C293" s="84">
        <v>2</v>
      </c>
      <c r="D293" s="123">
        <v>0.002252094730653226</v>
      </c>
      <c r="E293" s="123">
        <v>2.8680563618230415</v>
      </c>
      <c r="F293" s="84" t="s">
        <v>2474</v>
      </c>
      <c r="G293" s="84" t="b">
        <v>0</v>
      </c>
      <c r="H293" s="84" t="b">
        <v>0</v>
      </c>
      <c r="I293" s="84" t="b">
        <v>0</v>
      </c>
      <c r="J293" s="84" t="b">
        <v>0</v>
      </c>
      <c r="K293" s="84" t="b">
        <v>0</v>
      </c>
      <c r="L293" s="84" t="b">
        <v>0</v>
      </c>
    </row>
    <row r="294" spans="1:12" ht="15">
      <c r="A294" s="84" t="s">
        <v>1830</v>
      </c>
      <c r="B294" s="84" t="s">
        <v>2432</v>
      </c>
      <c r="C294" s="84">
        <v>2</v>
      </c>
      <c r="D294" s="123">
        <v>0.002252094730653226</v>
      </c>
      <c r="E294" s="123">
        <v>2.8680563618230415</v>
      </c>
      <c r="F294" s="84" t="s">
        <v>2474</v>
      </c>
      <c r="G294" s="84" t="b">
        <v>0</v>
      </c>
      <c r="H294" s="84" t="b">
        <v>0</v>
      </c>
      <c r="I294" s="84" t="b">
        <v>0</v>
      </c>
      <c r="J294" s="84" t="b">
        <v>0</v>
      </c>
      <c r="K294" s="84" t="b">
        <v>0</v>
      </c>
      <c r="L294" s="84" t="b">
        <v>0</v>
      </c>
    </row>
    <row r="295" spans="1:12" ht="15">
      <c r="A295" s="84" t="s">
        <v>2432</v>
      </c>
      <c r="B295" s="84" t="s">
        <v>2433</v>
      </c>
      <c r="C295" s="84">
        <v>2</v>
      </c>
      <c r="D295" s="123">
        <v>0.002252094730653226</v>
      </c>
      <c r="E295" s="123">
        <v>2.8680563618230415</v>
      </c>
      <c r="F295" s="84" t="s">
        <v>2474</v>
      </c>
      <c r="G295" s="84" t="b">
        <v>0</v>
      </c>
      <c r="H295" s="84" t="b">
        <v>0</v>
      </c>
      <c r="I295" s="84" t="b">
        <v>0</v>
      </c>
      <c r="J295" s="84" t="b">
        <v>0</v>
      </c>
      <c r="K295" s="84" t="b">
        <v>0</v>
      </c>
      <c r="L295" s="84" t="b">
        <v>0</v>
      </c>
    </row>
    <row r="296" spans="1:12" ht="15">
      <c r="A296" s="84" t="s">
        <v>2433</v>
      </c>
      <c r="B296" s="84" t="s">
        <v>2434</v>
      </c>
      <c r="C296" s="84">
        <v>2</v>
      </c>
      <c r="D296" s="123">
        <v>0.002252094730653226</v>
      </c>
      <c r="E296" s="123">
        <v>2.8680563618230415</v>
      </c>
      <c r="F296" s="84" t="s">
        <v>2474</v>
      </c>
      <c r="G296" s="84" t="b">
        <v>0</v>
      </c>
      <c r="H296" s="84" t="b">
        <v>0</v>
      </c>
      <c r="I296" s="84" t="b">
        <v>0</v>
      </c>
      <c r="J296" s="84" t="b">
        <v>0</v>
      </c>
      <c r="K296" s="84" t="b">
        <v>0</v>
      </c>
      <c r="L296" s="84" t="b">
        <v>0</v>
      </c>
    </row>
    <row r="297" spans="1:12" ht="15">
      <c r="A297" s="84" t="s">
        <v>2434</v>
      </c>
      <c r="B297" s="84" t="s">
        <v>1851</v>
      </c>
      <c r="C297" s="84">
        <v>2</v>
      </c>
      <c r="D297" s="123">
        <v>0.002252094730653226</v>
      </c>
      <c r="E297" s="123">
        <v>2.265996370495079</v>
      </c>
      <c r="F297" s="84" t="s">
        <v>2474</v>
      </c>
      <c r="G297" s="84" t="b">
        <v>0</v>
      </c>
      <c r="H297" s="84" t="b">
        <v>0</v>
      </c>
      <c r="I297" s="84" t="b">
        <v>0</v>
      </c>
      <c r="J297" s="84" t="b">
        <v>0</v>
      </c>
      <c r="K297" s="84" t="b">
        <v>0</v>
      </c>
      <c r="L297" s="84" t="b">
        <v>0</v>
      </c>
    </row>
    <row r="298" spans="1:12" ht="15">
      <c r="A298" s="84" t="s">
        <v>1825</v>
      </c>
      <c r="B298" s="84" t="s">
        <v>2435</v>
      </c>
      <c r="C298" s="84">
        <v>2</v>
      </c>
      <c r="D298" s="123">
        <v>0.002252094730653226</v>
      </c>
      <c r="E298" s="123">
        <v>2.265996370495079</v>
      </c>
      <c r="F298" s="84" t="s">
        <v>2474</v>
      </c>
      <c r="G298" s="84" t="b">
        <v>0</v>
      </c>
      <c r="H298" s="84" t="b">
        <v>0</v>
      </c>
      <c r="I298" s="84" t="b">
        <v>0</v>
      </c>
      <c r="J298" s="84" t="b">
        <v>0</v>
      </c>
      <c r="K298" s="84" t="b">
        <v>0</v>
      </c>
      <c r="L298" s="84" t="b">
        <v>0</v>
      </c>
    </row>
    <row r="299" spans="1:12" ht="15">
      <c r="A299" s="84" t="s">
        <v>2435</v>
      </c>
      <c r="B299" s="84" t="s">
        <v>2436</v>
      </c>
      <c r="C299" s="84">
        <v>2</v>
      </c>
      <c r="D299" s="123">
        <v>0.002252094730653226</v>
      </c>
      <c r="E299" s="123">
        <v>2.8680563618230415</v>
      </c>
      <c r="F299" s="84" t="s">
        <v>2474</v>
      </c>
      <c r="G299" s="84" t="b">
        <v>0</v>
      </c>
      <c r="H299" s="84" t="b">
        <v>0</v>
      </c>
      <c r="I299" s="84" t="b">
        <v>0</v>
      </c>
      <c r="J299" s="84" t="b">
        <v>0</v>
      </c>
      <c r="K299" s="84" t="b">
        <v>0</v>
      </c>
      <c r="L299" s="84" t="b">
        <v>0</v>
      </c>
    </row>
    <row r="300" spans="1:12" ht="15">
      <c r="A300" s="84" t="s">
        <v>2436</v>
      </c>
      <c r="B300" s="84" t="s">
        <v>2437</v>
      </c>
      <c r="C300" s="84">
        <v>2</v>
      </c>
      <c r="D300" s="123">
        <v>0.002252094730653226</v>
      </c>
      <c r="E300" s="123">
        <v>2.8680563618230415</v>
      </c>
      <c r="F300" s="84" t="s">
        <v>2474</v>
      </c>
      <c r="G300" s="84" t="b">
        <v>0</v>
      </c>
      <c r="H300" s="84" t="b">
        <v>0</v>
      </c>
      <c r="I300" s="84" t="b">
        <v>0</v>
      </c>
      <c r="J300" s="84" t="b">
        <v>0</v>
      </c>
      <c r="K300" s="84" t="b">
        <v>0</v>
      </c>
      <c r="L300" s="84" t="b">
        <v>0</v>
      </c>
    </row>
    <row r="301" spans="1:12" ht="15">
      <c r="A301" s="84" t="s">
        <v>2437</v>
      </c>
      <c r="B301" s="84" t="s">
        <v>2438</v>
      </c>
      <c r="C301" s="84">
        <v>2</v>
      </c>
      <c r="D301" s="123">
        <v>0.002252094730653226</v>
      </c>
      <c r="E301" s="123">
        <v>2.8680563618230415</v>
      </c>
      <c r="F301" s="84" t="s">
        <v>2474</v>
      </c>
      <c r="G301" s="84" t="b">
        <v>0</v>
      </c>
      <c r="H301" s="84" t="b">
        <v>0</v>
      </c>
      <c r="I301" s="84" t="b">
        <v>0</v>
      </c>
      <c r="J301" s="84" t="b">
        <v>0</v>
      </c>
      <c r="K301" s="84" t="b">
        <v>0</v>
      </c>
      <c r="L301" s="84" t="b">
        <v>0</v>
      </c>
    </row>
    <row r="302" spans="1:12" ht="15">
      <c r="A302" s="84" t="s">
        <v>2438</v>
      </c>
      <c r="B302" s="84" t="s">
        <v>2294</v>
      </c>
      <c r="C302" s="84">
        <v>2</v>
      </c>
      <c r="D302" s="123">
        <v>0.002252094730653226</v>
      </c>
      <c r="E302" s="123">
        <v>2.089905111439398</v>
      </c>
      <c r="F302" s="84" t="s">
        <v>2474</v>
      </c>
      <c r="G302" s="84" t="b">
        <v>0</v>
      </c>
      <c r="H302" s="84" t="b">
        <v>0</v>
      </c>
      <c r="I302" s="84" t="b">
        <v>0</v>
      </c>
      <c r="J302" s="84" t="b">
        <v>0</v>
      </c>
      <c r="K302" s="84" t="b">
        <v>0</v>
      </c>
      <c r="L302" s="84" t="b">
        <v>0</v>
      </c>
    </row>
    <row r="303" spans="1:12" ht="15">
      <c r="A303" s="84" t="s">
        <v>2294</v>
      </c>
      <c r="B303" s="84" t="s">
        <v>2439</v>
      </c>
      <c r="C303" s="84">
        <v>2</v>
      </c>
      <c r="D303" s="123">
        <v>0.002252094730653226</v>
      </c>
      <c r="E303" s="123">
        <v>2.089905111439398</v>
      </c>
      <c r="F303" s="84" t="s">
        <v>2474</v>
      </c>
      <c r="G303" s="84" t="b">
        <v>0</v>
      </c>
      <c r="H303" s="84" t="b">
        <v>0</v>
      </c>
      <c r="I303" s="84" t="b">
        <v>0</v>
      </c>
      <c r="J303" s="84" t="b">
        <v>0</v>
      </c>
      <c r="K303" s="84" t="b">
        <v>0</v>
      </c>
      <c r="L303" s="84" t="b">
        <v>0</v>
      </c>
    </row>
    <row r="304" spans="1:12" ht="15">
      <c r="A304" s="84" t="s">
        <v>2439</v>
      </c>
      <c r="B304" s="84" t="s">
        <v>2440</v>
      </c>
      <c r="C304" s="84">
        <v>2</v>
      </c>
      <c r="D304" s="123">
        <v>0.002252094730653226</v>
      </c>
      <c r="E304" s="123">
        <v>2.8680563618230415</v>
      </c>
      <c r="F304" s="84" t="s">
        <v>2474</v>
      </c>
      <c r="G304" s="84" t="b">
        <v>0</v>
      </c>
      <c r="H304" s="84" t="b">
        <v>0</v>
      </c>
      <c r="I304" s="84" t="b">
        <v>0</v>
      </c>
      <c r="J304" s="84" t="b">
        <v>0</v>
      </c>
      <c r="K304" s="84" t="b">
        <v>0</v>
      </c>
      <c r="L304" s="84" t="b">
        <v>0</v>
      </c>
    </row>
    <row r="305" spans="1:12" ht="15">
      <c r="A305" s="84" t="s">
        <v>2440</v>
      </c>
      <c r="B305" s="84" t="s">
        <v>2441</v>
      </c>
      <c r="C305" s="84">
        <v>2</v>
      </c>
      <c r="D305" s="123">
        <v>0.002252094730653226</v>
      </c>
      <c r="E305" s="123">
        <v>2.8680563618230415</v>
      </c>
      <c r="F305" s="84" t="s">
        <v>2474</v>
      </c>
      <c r="G305" s="84" t="b">
        <v>0</v>
      </c>
      <c r="H305" s="84" t="b">
        <v>0</v>
      </c>
      <c r="I305" s="84" t="b">
        <v>0</v>
      </c>
      <c r="J305" s="84" t="b">
        <v>0</v>
      </c>
      <c r="K305" s="84" t="b">
        <v>0</v>
      </c>
      <c r="L305" s="84" t="b">
        <v>0</v>
      </c>
    </row>
    <row r="306" spans="1:12" ht="15">
      <c r="A306" s="84" t="s">
        <v>2441</v>
      </c>
      <c r="B306" s="84" t="s">
        <v>2442</v>
      </c>
      <c r="C306" s="84">
        <v>2</v>
      </c>
      <c r="D306" s="123">
        <v>0.002252094730653226</v>
      </c>
      <c r="E306" s="123">
        <v>2.8680563618230415</v>
      </c>
      <c r="F306" s="84" t="s">
        <v>2474</v>
      </c>
      <c r="G306" s="84" t="b">
        <v>0</v>
      </c>
      <c r="H306" s="84" t="b">
        <v>0</v>
      </c>
      <c r="I306" s="84" t="b">
        <v>0</v>
      </c>
      <c r="J306" s="84" t="b">
        <v>0</v>
      </c>
      <c r="K306" s="84" t="b">
        <v>0</v>
      </c>
      <c r="L306" s="84" t="b">
        <v>0</v>
      </c>
    </row>
    <row r="307" spans="1:12" ht="15">
      <c r="A307" s="84" t="s">
        <v>2442</v>
      </c>
      <c r="B307" s="84" t="s">
        <v>2443</v>
      </c>
      <c r="C307" s="84">
        <v>2</v>
      </c>
      <c r="D307" s="123">
        <v>0.002252094730653226</v>
      </c>
      <c r="E307" s="123">
        <v>2.8680563618230415</v>
      </c>
      <c r="F307" s="84" t="s">
        <v>2474</v>
      </c>
      <c r="G307" s="84" t="b">
        <v>0</v>
      </c>
      <c r="H307" s="84" t="b">
        <v>0</v>
      </c>
      <c r="I307" s="84" t="b">
        <v>0</v>
      </c>
      <c r="J307" s="84" t="b">
        <v>0</v>
      </c>
      <c r="K307" s="84" t="b">
        <v>0</v>
      </c>
      <c r="L307" s="84" t="b">
        <v>0</v>
      </c>
    </row>
    <row r="308" spans="1:12" ht="15">
      <c r="A308" s="84" t="s">
        <v>1774</v>
      </c>
      <c r="B308" s="84" t="s">
        <v>2445</v>
      </c>
      <c r="C308" s="84">
        <v>2</v>
      </c>
      <c r="D308" s="123">
        <v>0.002252094730653226</v>
      </c>
      <c r="E308" s="123">
        <v>1.7219283261448035</v>
      </c>
      <c r="F308" s="84" t="s">
        <v>2474</v>
      </c>
      <c r="G308" s="84" t="b">
        <v>0</v>
      </c>
      <c r="H308" s="84" t="b">
        <v>1</v>
      </c>
      <c r="I308" s="84" t="b">
        <v>0</v>
      </c>
      <c r="J308" s="84" t="b">
        <v>0</v>
      </c>
      <c r="K308" s="84" t="b">
        <v>0</v>
      </c>
      <c r="L308" s="84" t="b">
        <v>0</v>
      </c>
    </row>
    <row r="309" spans="1:12" ht="15">
      <c r="A309" s="84" t="s">
        <v>2445</v>
      </c>
      <c r="B309" s="84" t="s">
        <v>2362</v>
      </c>
      <c r="C309" s="84">
        <v>2</v>
      </c>
      <c r="D309" s="123">
        <v>0.002252094730653226</v>
      </c>
      <c r="E309" s="123">
        <v>2.69196510276736</v>
      </c>
      <c r="F309" s="84" t="s">
        <v>2474</v>
      </c>
      <c r="G309" s="84" t="b">
        <v>0</v>
      </c>
      <c r="H309" s="84" t="b">
        <v>0</v>
      </c>
      <c r="I309" s="84" t="b">
        <v>0</v>
      </c>
      <c r="J309" s="84" t="b">
        <v>0</v>
      </c>
      <c r="K309" s="84" t="b">
        <v>0</v>
      </c>
      <c r="L309" s="84" t="b">
        <v>0</v>
      </c>
    </row>
    <row r="310" spans="1:12" ht="15">
      <c r="A310" s="84" t="s">
        <v>2362</v>
      </c>
      <c r="B310" s="84" t="s">
        <v>2307</v>
      </c>
      <c r="C310" s="84">
        <v>2</v>
      </c>
      <c r="D310" s="123">
        <v>0.002252094730653226</v>
      </c>
      <c r="E310" s="123">
        <v>2.2940250940953226</v>
      </c>
      <c r="F310" s="84" t="s">
        <v>2474</v>
      </c>
      <c r="G310" s="84" t="b">
        <v>0</v>
      </c>
      <c r="H310" s="84" t="b">
        <v>0</v>
      </c>
      <c r="I310" s="84" t="b">
        <v>0</v>
      </c>
      <c r="J310" s="84" t="b">
        <v>0</v>
      </c>
      <c r="K310" s="84" t="b">
        <v>0</v>
      </c>
      <c r="L310" s="84" t="b">
        <v>0</v>
      </c>
    </row>
    <row r="311" spans="1:12" ht="15">
      <c r="A311" s="84" t="s">
        <v>2307</v>
      </c>
      <c r="B311" s="84" t="s">
        <v>2446</v>
      </c>
      <c r="C311" s="84">
        <v>2</v>
      </c>
      <c r="D311" s="123">
        <v>0.002252094730653226</v>
      </c>
      <c r="E311" s="123">
        <v>2.470116353151004</v>
      </c>
      <c r="F311" s="84" t="s">
        <v>2474</v>
      </c>
      <c r="G311" s="84" t="b">
        <v>0</v>
      </c>
      <c r="H311" s="84" t="b">
        <v>0</v>
      </c>
      <c r="I311" s="84" t="b">
        <v>0</v>
      </c>
      <c r="J311" s="84" t="b">
        <v>0</v>
      </c>
      <c r="K311" s="84" t="b">
        <v>0</v>
      </c>
      <c r="L311" s="84" t="b">
        <v>0</v>
      </c>
    </row>
    <row r="312" spans="1:12" ht="15">
      <c r="A312" s="84" t="s">
        <v>2446</v>
      </c>
      <c r="B312" s="84" t="s">
        <v>2447</v>
      </c>
      <c r="C312" s="84">
        <v>2</v>
      </c>
      <c r="D312" s="123">
        <v>0.002252094730653226</v>
      </c>
      <c r="E312" s="123">
        <v>2.8680563618230415</v>
      </c>
      <c r="F312" s="84" t="s">
        <v>2474</v>
      </c>
      <c r="G312" s="84" t="b">
        <v>0</v>
      </c>
      <c r="H312" s="84" t="b">
        <v>0</v>
      </c>
      <c r="I312" s="84" t="b">
        <v>0</v>
      </c>
      <c r="J312" s="84" t="b">
        <v>0</v>
      </c>
      <c r="K312" s="84" t="b">
        <v>0</v>
      </c>
      <c r="L312" s="84" t="b">
        <v>0</v>
      </c>
    </row>
    <row r="313" spans="1:12" ht="15">
      <c r="A313" s="84" t="s">
        <v>2447</v>
      </c>
      <c r="B313" s="84" t="s">
        <v>2327</v>
      </c>
      <c r="C313" s="84">
        <v>2</v>
      </c>
      <c r="D313" s="123">
        <v>0.002252094730653226</v>
      </c>
      <c r="E313" s="123">
        <v>2.56702636615906</v>
      </c>
      <c r="F313" s="84" t="s">
        <v>2474</v>
      </c>
      <c r="G313" s="84" t="b">
        <v>0</v>
      </c>
      <c r="H313" s="84" t="b">
        <v>0</v>
      </c>
      <c r="I313" s="84" t="b">
        <v>0</v>
      </c>
      <c r="J313" s="84" t="b">
        <v>0</v>
      </c>
      <c r="K313" s="84" t="b">
        <v>0</v>
      </c>
      <c r="L313" s="84" t="b">
        <v>0</v>
      </c>
    </row>
    <row r="314" spans="1:12" ht="15">
      <c r="A314" s="84" t="s">
        <v>2327</v>
      </c>
      <c r="B314" s="84" t="s">
        <v>2448</v>
      </c>
      <c r="C314" s="84">
        <v>2</v>
      </c>
      <c r="D314" s="123">
        <v>0.002252094730653226</v>
      </c>
      <c r="E314" s="123">
        <v>2.56702636615906</v>
      </c>
      <c r="F314" s="84" t="s">
        <v>2474</v>
      </c>
      <c r="G314" s="84" t="b">
        <v>0</v>
      </c>
      <c r="H314" s="84" t="b">
        <v>0</v>
      </c>
      <c r="I314" s="84" t="b">
        <v>0</v>
      </c>
      <c r="J314" s="84" t="b">
        <v>0</v>
      </c>
      <c r="K314" s="84" t="b">
        <v>0</v>
      </c>
      <c r="L314" s="84" t="b">
        <v>0</v>
      </c>
    </row>
    <row r="315" spans="1:12" ht="15">
      <c r="A315" s="84" t="s">
        <v>2448</v>
      </c>
      <c r="B315" s="84" t="s">
        <v>2449</v>
      </c>
      <c r="C315" s="84">
        <v>2</v>
      </c>
      <c r="D315" s="123">
        <v>0.002252094730653226</v>
      </c>
      <c r="E315" s="123">
        <v>2.8680563618230415</v>
      </c>
      <c r="F315" s="84" t="s">
        <v>2474</v>
      </c>
      <c r="G315" s="84" t="b">
        <v>0</v>
      </c>
      <c r="H315" s="84" t="b">
        <v>0</v>
      </c>
      <c r="I315" s="84" t="b">
        <v>0</v>
      </c>
      <c r="J315" s="84" t="b">
        <v>0</v>
      </c>
      <c r="K315" s="84" t="b">
        <v>0</v>
      </c>
      <c r="L315" s="84" t="b">
        <v>0</v>
      </c>
    </row>
    <row r="316" spans="1:12" ht="15">
      <c r="A316" s="84" t="s">
        <v>2449</v>
      </c>
      <c r="B316" s="84" t="s">
        <v>1806</v>
      </c>
      <c r="C316" s="84">
        <v>2</v>
      </c>
      <c r="D316" s="123">
        <v>0.002252094730653226</v>
      </c>
      <c r="E316" s="123">
        <v>1.2714592661965813</v>
      </c>
      <c r="F316" s="84" t="s">
        <v>2474</v>
      </c>
      <c r="G316" s="84" t="b">
        <v>0</v>
      </c>
      <c r="H316" s="84" t="b">
        <v>0</v>
      </c>
      <c r="I316" s="84" t="b">
        <v>0</v>
      </c>
      <c r="J316" s="84" t="b">
        <v>0</v>
      </c>
      <c r="K316" s="84" t="b">
        <v>0</v>
      </c>
      <c r="L316" s="84" t="b">
        <v>0</v>
      </c>
    </row>
    <row r="317" spans="1:12" ht="15">
      <c r="A317" s="84" t="s">
        <v>1806</v>
      </c>
      <c r="B317" s="84" t="s">
        <v>2450</v>
      </c>
      <c r="C317" s="84">
        <v>2</v>
      </c>
      <c r="D317" s="123">
        <v>0.002252094730653226</v>
      </c>
      <c r="E317" s="123">
        <v>1.2769917547965424</v>
      </c>
      <c r="F317" s="84" t="s">
        <v>2474</v>
      </c>
      <c r="G317" s="84" t="b">
        <v>0</v>
      </c>
      <c r="H317" s="84" t="b">
        <v>0</v>
      </c>
      <c r="I317" s="84" t="b">
        <v>0</v>
      </c>
      <c r="J317" s="84" t="b">
        <v>0</v>
      </c>
      <c r="K317" s="84" t="b">
        <v>0</v>
      </c>
      <c r="L317" s="84" t="b">
        <v>0</v>
      </c>
    </row>
    <row r="318" spans="1:12" ht="15">
      <c r="A318" s="84" t="s">
        <v>2450</v>
      </c>
      <c r="B318" s="84" t="s">
        <v>2451</v>
      </c>
      <c r="C318" s="84">
        <v>2</v>
      </c>
      <c r="D318" s="123">
        <v>0.002252094730653226</v>
      </c>
      <c r="E318" s="123">
        <v>2.8680563618230415</v>
      </c>
      <c r="F318" s="84" t="s">
        <v>2474</v>
      </c>
      <c r="G318" s="84" t="b">
        <v>0</v>
      </c>
      <c r="H318" s="84" t="b">
        <v>0</v>
      </c>
      <c r="I318" s="84" t="b">
        <v>0</v>
      </c>
      <c r="J318" s="84" t="b">
        <v>0</v>
      </c>
      <c r="K318" s="84" t="b">
        <v>0</v>
      </c>
      <c r="L318" s="84" t="b">
        <v>0</v>
      </c>
    </row>
    <row r="319" spans="1:12" ht="15">
      <c r="A319" s="84" t="s">
        <v>240</v>
      </c>
      <c r="B319" s="84" t="s">
        <v>2308</v>
      </c>
      <c r="C319" s="84">
        <v>2</v>
      </c>
      <c r="D319" s="123">
        <v>0.002252094730653226</v>
      </c>
      <c r="E319" s="123">
        <v>2.56702636615906</v>
      </c>
      <c r="F319" s="84" t="s">
        <v>2474</v>
      </c>
      <c r="G319" s="84" t="b">
        <v>0</v>
      </c>
      <c r="H319" s="84" t="b">
        <v>0</v>
      </c>
      <c r="I319" s="84" t="b">
        <v>0</v>
      </c>
      <c r="J319" s="84" t="b">
        <v>0</v>
      </c>
      <c r="K319" s="84" t="b">
        <v>0</v>
      </c>
      <c r="L319" s="84" t="b">
        <v>0</v>
      </c>
    </row>
    <row r="320" spans="1:12" ht="15">
      <c r="A320" s="84" t="s">
        <v>2452</v>
      </c>
      <c r="B320" s="84" t="s">
        <v>2326</v>
      </c>
      <c r="C320" s="84">
        <v>2</v>
      </c>
      <c r="D320" s="123">
        <v>0.002252094730653226</v>
      </c>
      <c r="E320" s="123">
        <v>2.56702636615906</v>
      </c>
      <c r="F320" s="84" t="s">
        <v>2474</v>
      </c>
      <c r="G320" s="84" t="b">
        <v>0</v>
      </c>
      <c r="H320" s="84" t="b">
        <v>0</v>
      </c>
      <c r="I320" s="84" t="b">
        <v>0</v>
      </c>
      <c r="J320" s="84" t="b">
        <v>0</v>
      </c>
      <c r="K320" s="84" t="b">
        <v>0</v>
      </c>
      <c r="L320" s="84" t="b">
        <v>0</v>
      </c>
    </row>
    <row r="321" spans="1:12" ht="15">
      <c r="A321" s="84" t="s">
        <v>326</v>
      </c>
      <c r="B321" s="84" t="s">
        <v>2453</v>
      </c>
      <c r="C321" s="84">
        <v>2</v>
      </c>
      <c r="D321" s="123">
        <v>0.002252094730653226</v>
      </c>
      <c r="E321" s="123">
        <v>2.8680563618230415</v>
      </c>
      <c r="F321" s="84" t="s">
        <v>2474</v>
      </c>
      <c r="G321" s="84" t="b">
        <v>0</v>
      </c>
      <c r="H321" s="84" t="b">
        <v>0</v>
      </c>
      <c r="I321" s="84" t="b">
        <v>0</v>
      </c>
      <c r="J321" s="84" t="b">
        <v>1</v>
      </c>
      <c r="K321" s="84" t="b">
        <v>0</v>
      </c>
      <c r="L321" s="84" t="b">
        <v>0</v>
      </c>
    </row>
    <row r="322" spans="1:12" ht="15">
      <c r="A322" s="84" t="s">
        <v>2453</v>
      </c>
      <c r="B322" s="84" t="s">
        <v>1806</v>
      </c>
      <c r="C322" s="84">
        <v>2</v>
      </c>
      <c r="D322" s="123">
        <v>0.002252094730653226</v>
      </c>
      <c r="E322" s="123">
        <v>1.2714592661965813</v>
      </c>
      <c r="F322" s="84" t="s">
        <v>2474</v>
      </c>
      <c r="G322" s="84" t="b">
        <v>1</v>
      </c>
      <c r="H322" s="84" t="b">
        <v>0</v>
      </c>
      <c r="I322" s="84" t="b">
        <v>0</v>
      </c>
      <c r="J322" s="84" t="b">
        <v>0</v>
      </c>
      <c r="K322" s="84" t="b">
        <v>0</v>
      </c>
      <c r="L322" s="84" t="b">
        <v>0</v>
      </c>
    </row>
    <row r="323" spans="1:12" ht="15">
      <c r="A323" s="84" t="s">
        <v>1806</v>
      </c>
      <c r="B323" s="84" t="s">
        <v>2454</v>
      </c>
      <c r="C323" s="84">
        <v>2</v>
      </c>
      <c r="D323" s="123">
        <v>0.002252094730653226</v>
      </c>
      <c r="E323" s="123">
        <v>1.2769917547965424</v>
      </c>
      <c r="F323" s="84" t="s">
        <v>2474</v>
      </c>
      <c r="G323" s="84" t="b">
        <v>0</v>
      </c>
      <c r="H323" s="84" t="b">
        <v>0</v>
      </c>
      <c r="I323" s="84" t="b">
        <v>0</v>
      </c>
      <c r="J323" s="84" t="b">
        <v>0</v>
      </c>
      <c r="K323" s="84" t="b">
        <v>0</v>
      </c>
      <c r="L323" s="84" t="b">
        <v>0</v>
      </c>
    </row>
    <row r="324" spans="1:12" ht="15">
      <c r="A324" s="84" t="s">
        <v>2454</v>
      </c>
      <c r="B324" s="84" t="s">
        <v>2455</v>
      </c>
      <c r="C324" s="84">
        <v>2</v>
      </c>
      <c r="D324" s="123">
        <v>0.002252094730653226</v>
      </c>
      <c r="E324" s="123">
        <v>2.8680563618230415</v>
      </c>
      <c r="F324" s="84" t="s">
        <v>2474</v>
      </c>
      <c r="G324" s="84" t="b">
        <v>0</v>
      </c>
      <c r="H324" s="84" t="b">
        <v>0</v>
      </c>
      <c r="I324" s="84" t="b">
        <v>0</v>
      </c>
      <c r="J324" s="84" t="b">
        <v>1</v>
      </c>
      <c r="K324" s="84" t="b">
        <v>0</v>
      </c>
      <c r="L324" s="84" t="b">
        <v>0</v>
      </c>
    </row>
    <row r="325" spans="1:12" ht="15">
      <c r="A325" s="84" t="s">
        <v>2455</v>
      </c>
      <c r="B325" s="84" t="s">
        <v>1808</v>
      </c>
      <c r="C325" s="84">
        <v>2</v>
      </c>
      <c r="D325" s="123">
        <v>0.002252094730653226</v>
      </c>
      <c r="E325" s="123">
        <v>1.8903327565341939</v>
      </c>
      <c r="F325" s="84" t="s">
        <v>2474</v>
      </c>
      <c r="G325" s="84" t="b">
        <v>1</v>
      </c>
      <c r="H325" s="84" t="b">
        <v>0</v>
      </c>
      <c r="I325" s="84" t="b">
        <v>0</v>
      </c>
      <c r="J325" s="84" t="b">
        <v>0</v>
      </c>
      <c r="K325" s="84" t="b">
        <v>0</v>
      </c>
      <c r="L325" s="84" t="b">
        <v>0</v>
      </c>
    </row>
    <row r="326" spans="1:12" ht="15">
      <c r="A326" s="84" t="s">
        <v>1808</v>
      </c>
      <c r="B326" s="84" t="s">
        <v>2456</v>
      </c>
      <c r="C326" s="84">
        <v>2</v>
      </c>
      <c r="D326" s="123">
        <v>0.002252094730653226</v>
      </c>
      <c r="E326" s="123">
        <v>1.9138138523837167</v>
      </c>
      <c r="F326" s="84" t="s">
        <v>2474</v>
      </c>
      <c r="G326" s="84" t="b">
        <v>0</v>
      </c>
      <c r="H326" s="84" t="b">
        <v>0</v>
      </c>
      <c r="I326" s="84" t="b">
        <v>0</v>
      </c>
      <c r="J326" s="84" t="b">
        <v>0</v>
      </c>
      <c r="K326" s="84" t="b">
        <v>0</v>
      </c>
      <c r="L326" s="84" t="b">
        <v>0</v>
      </c>
    </row>
    <row r="327" spans="1:12" ht="15">
      <c r="A327" s="84" t="s">
        <v>2456</v>
      </c>
      <c r="B327" s="84" t="s">
        <v>2330</v>
      </c>
      <c r="C327" s="84">
        <v>2</v>
      </c>
      <c r="D327" s="123">
        <v>0.002252094730653226</v>
      </c>
      <c r="E327" s="123">
        <v>2.69196510276736</v>
      </c>
      <c r="F327" s="84" t="s">
        <v>2474</v>
      </c>
      <c r="G327" s="84" t="b">
        <v>0</v>
      </c>
      <c r="H327" s="84" t="b">
        <v>0</v>
      </c>
      <c r="I327" s="84" t="b">
        <v>0</v>
      </c>
      <c r="J327" s="84" t="b">
        <v>0</v>
      </c>
      <c r="K327" s="84" t="b">
        <v>0</v>
      </c>
      <c r="L327" s="84" t="b">
        <v>0</v>
      </c>
    </row>
    <row r="328" spans="1:12" ht="15">
      <c r="A328" s="84" t="s">
        <v>2330</v>
      </c>
      <c r="B328" s="84" t="s">
        <v>1812</v>
      </c>
      <c r="C328" s="84">
        <v>2</v>
      </c>
      <c r="D328" s="123">
        <v>0.002252094730653226</v>
      </c>
      <c r="E328" s="123">
        <v>1.8790517461245047</v>
      </c>
      <c r="F328" s="84" t="s">
        <v>2474</v>
      </c>
      <c r="G328" s="84" t="b">
        <v>0</v>
      </c>
      <c r="H328" s="84" t="b">
        <v>0</v>
      </c>
      <c r="I328" s="84" t="b">
        <v>0</v>
      </c>
      <c r="J328" s="84" t="b">
        <v>1</v>
      </c>
      <c r="K328" s="84" t="b">
        <v>0</v>
      </c>
      <c r="L328" s="84" t="b">
        <v>0</v>
      </c>
    </row>
    <row r="329" spans="1:12" ht="15">
      <c r="A329" s="84" t="s">
        <v>2368</v>
      </c>
      <c r="B329" s="84" t="s">
        <v>2457</v>
      </c>
      <c r="C329" s="84">
        <v>2</v>
      </c>
      <c r="D329" s="123">
        <v>0.002252094730653226</v>
      </c>
      <c r="E329" s="123">
        <v>2.69196510276736</v>
      </c>
      <c r="F329" s="84" t="s">
        <v>2474</v>
      </c>
      <c r="G329" s="84" t="b">
        <v>0</v>
      </c>
      <c r="H329" s="84" t="b">
        <v>0</v>
      </c>
      <c r="I329" s="84" t="b">
        <v>0</v>
      </c>
      <c r="J329" s="84" t="b">
        <v>0</v>
      </c>
      <c r="K329" s="84" t="b">
        <v>0</v>
      </c>
      <c r="L329" s="84" t="b">
        <v>0</v>
      </c>
    </row>
    <row r="330" spans="1:12" ht="15">
      <c r="A330" s="84" t="s">
        <v>2457</v>
      </c>
      <c r="B330" s="84" t="s">
        <v>2361</v>
      </c>
      <c r="C330" s="84">
        <v>2</v>
      </c>
      <c r="D330" s="123">
        <v>0.002252094730653226</v>
      </c>
      <c r="E330" s="123">
        <v>2.69196510276736</v>
      </c>
      <c r="F330" s="84" t="s">
        <v>2474</v>
      </c>
      <c r="G330" s="84" t="b">
        <v>0</v>
      </c>
      <c r="H330" s="84" t="b">
        <v>0</v>
      </c>
      <c r="I330" s="84" t="b">
        <v>0</v>
      </c>
      <c r="J330" s="84" t="b">
        <v>0</v>
      </c>
      <c r="K330" s="84" t="b">
        <v>0</v>
      </c>
      <c r="L330" s="84" t="b">
        <v>0</v>
      </c>
    </row>
    <row r="331" spans="1:12" ht="15">
      <c r="A331" s="84" t="s">
        <v>2361</v>
      </c>
      <c r="B331" s="84" t="s">
        <v>2342</v>
      </c>
      <c r="C331" s="84">
        <v>2</v>
      </c>
      <c r="D331" s="123">
        <v>0.002252094730653226</v>
      </c>
      <c r="E331" s="123">
        <v>2.515873843711679</v>
      </c>
      <c r="F331" s="84" t="s">
        <v>2474</v>
      </c>
      <c r="G331" s="84" t="b">
        <v>0</v>
      </c>
      <c r="H331" s="84" t="b">
        <v>0</v>
      </c>
      <c r="I331" s="84" t="b">
        <v>0</v>
      </c>
      <c r="J331" s="84" t="b">
        <v>0</v>
      </c>
      <c r="K331" s="84" t="b">
        <v>0</v>
      </c>
      <c r="L331" s="84" t="b">
        <v>0</v>
      </c>
    </row>
    <row r="332" spans="1:12" ht="15">
      <c r="A332" s="84" t="s">
        <v>2342</v>
      </c>
      <c r="B332" s="84" t="s">
        <v>451</v>
      </c>
      <c r="C332" s="84">
        <v>2</v>
      </c>
      <c r="D332" s="123">
        <v>0.002252094730653226</v>
      </c>
      <c r="E332" s="123">
        <v>0.9973599038337915</v>
      </c>
      <c r="F332" s="84" t="s">
        <v>2474</v>
      </c>
      <c r="G332" s="84" t="b">
        <v>0</v>
      </c>
      <c r="H332" s="84" t="b">
        <v>0</v>
      </c>
      <c r="I332" s="84" t="b">
        <v>0</v>
      </c>
      <c r="J332" s="84" t="b">
        <v>0</v>
      </c>
      <c r="K332" s="84" t="b">
        <v>0</v>
      </c>
      <c r="L332" s="84" t="b">
        <v>0</v>
      </c>
    </row>
    <row r="333" spans="1:12" ht="15">
      <c r="A333" s="84" t="s">
        <v>451</v>
      </c>
      <c r="B333" s="84" t="s">
        <v>2357</v>
      </c>
      <c r="C333" s="84">
        <v>2</v>
      </c>
      <c r="D333" s="123">
        <v>0.002252094730653226</v>
      </c>
      <c r="E333" s="123">
        <v>1.2076652634205745</v>
      </c>
      <c r="F333" s="84" t="s">
        <v>2474</v>
      </c>
      <c r="G333" s="84" t="b">
        <v>0</v>
      </c>
      <c r="H333" s="84" t="b">
        <v>0</v>
      </c>
      <c r="I333" s="84" t="b">
        <v>0</v>
      </c>
      <c r="J333" s="84" t="b">
        <v>0</v>
      </c>
      <c r="K333" s="84" t="b">
        <v>0</v>
      </c>
      <c r="L333" s="84" t="b">
        <v>0</v>
      </c>
    </row>
    <row r="334" spans="1:12" ht="15">
      <c r="A334" s="84" t="s">
        <v>2357</v>
      </c>
      <c r="B334" s="84" t="s">
        <v>2458</v>
      </c>
      <c r="C334" s="84">
        <v>2</v>
      </c>
      <c r="D334" s="123">
        <v>0.002252094730653226</v>
      </c>
      <c r="E334" s="123">
        <v>2.69196510276736</v>
      </c>
      <c r="F334" s="84" t="s">
        <v>2474</v>
      </c>
      <c r="G334" s="84" t="b">
        <v>0</v>
      </c>
      <c r="H334" s="84" t="b">
        <v>0</v>
      </c>
      <c r="I334" s="84" t="b">
        <v>0</v>
      </c>
      <c r="J334" s="84" t="b">
        <v>0</v>
      </c>
      <c r="K334" s="84" t="b">
        <v>0</v>
      </c>
      <c r="L334" s="84" t="b">
        <v>0</v>
      </c>
    </row>
    <row r="335" spans="1:12" ht="15">
      <c r="A335" s="84" t="s">
        <v>2459</v>
      </c>
      <c r="B335" s="84" t="s">
        <v>1812</v>
      </c>
      <c r="C335" s="84">
        <v>2</v>
      </c>
      <c r="D335" s="123">
        <v>0.002252094730653226</v>
      </c>
      <c r="E335" s="123">
        <v>2.055143005180186</v>
      </c>
      <c r="F335" s="84" t="s">
        <v>2474</v>
      </c>
      <c r="G335" s="84" t="b">
        <v>0</v>
      </c>
      <c r="H335" s="84" t="b">
        <v>0</v>
      </c>
      <c r="I335" s="84" t="b">
        <v>0</v>
      </c>
      <c r="J335" s="84" t="b">
        <v>1</v>
      </c>
      <c r="K335" s="84" t="b">
        <v>0</v>
      </c>
      <c r="L335" s="84" t="b">
        <v>0</v>
      </c>
    </row>
    <row r="336" spans="1:12" ht="15">
      <c r="A336" s="84" t="s">
        <v>1812</v>
      </c>
      <c r="B336" s="84" t="s">
        <v>1876</v>
      </c>
      <c r="C336" s="84">
        <v>2</v>
      </c>
      <c r="D336" s="123">
        <v>0.002252094730653226</v>
      </c>
      <c r="E336" s="123">
        <v>1.2940250940953226</v>
      </c>
      <c r="F336" s="84" t="s">
        <v>2474</v>
      </c>
      <c r="G336" s="84" t="b">
        <v>1</v>
      </c>
      <c r="H336" s="84" t="b">
        <v>0</v>
      </c>
      <c r="I336" s="84" t="b">
        <v>0</v>
      </c>
      <c r="J336" s="84" t="b">
        <v>1</v>
      </c>
      <c r="K336" s="84" t="b">
        <v>0</v>
      </c>
      <c r="L336" s="84" t="b">
        <v>0</v>
      </c>
    </row>
    <row r="337" spans="1:12" ht="15">
      <c r="A337" s="84" t="s">
        <v>1806</v>
      </c>
      <c r="B337" s="84" t="s">
        <v>2298</v>
      </c>
      <c r="C337" s="84">
        <v>2</v>
      </c>
      <c r="D337" s="123">
        <v>0.002252094730653226</v>
      </c>
      <c r="E337" s="123">
        <v>0.7998705000768799</v>
      </c>
      <c r="F337" s="84" t="s">
        <v>2474</v>
      </c>
      <c r="G337" s="84" t="b">
        <v>0</v>
      </c>
      <c r="H337" s="84" t="b">
        <v>0</v>
      </c>
      <c r="I337" s="84" t="b">
        <v>0</v>
      </c>
      <c r="J337" s="84" t="b">
        <v>0</v>
      </c>
      <c r="K337" s="84" t="b">
        <v>0</v>
      </c>
      <c r="L337" s="84" t="b">
        <v>0</v>
      </c>
    </row>
    <row r="338" spans="1:12" ht="15">
      <c r="A338" s="84" t="s">
        <v>2298</v>
      </c>
      <c r="B338" s="84" t="s">
        <v>451</v>
      </c>
      <c r="C338" s="84">
        <v>2</v>
      </c>
      <c r="D338" s="123">
        <v>0.002252094730653226</v>
      </c>
      <c r="E338" s="123">
        <v>0.6293831185391973</v>
      </c>
      <c r="F338" s="84" t="s">
        <v>2474</v>
      </c>
      <c r="G338" s="84" t="b">
        <v>0</v>
      </c>
      <c r="H338" s="84" t="b">
        <v>0</v>
      </c>
      <c r="I338" s="84" t="b">
        <v>0</v>
      </c>
      <c r="J338" s="84" t="b">
        <v>0</v>
      </c>
      <c r="K338" s="84" t="b">
        <v>0</v>
      </c>
      <c r="L338" s="84" t="b">
        <v>0</v>
      </c>
    </row>
    <row r="339" spans="1:12" ht="15">
      <c r="A339" s="84" t="s">
        <v>466</v>
      </c>
      <c r="B339" s="84" t="s">
        <v>1824</v>
      </c>
      <c r="C339" s="84">
        <v>2</v>
      </c>
      <c r="D339" s="123">
        <v>0.002252094730653226</v>
      </c>
      <c r="E339" s="123">
        <v>1.0355474491168053</v>
      </c>
      <c r="F339" s="84" t="s">
        <v>2474</v>
      </c>
      <c r="G339" s="84" t="b">
        <v>0</v>
      </c>
      <c r="H339" s="84" t="b">
        <v>0</v>
      </c>
      <c r="I339" s="84" t="b">
        <v>0</v>
      </c>
      <c r="J339" s="84" t="b">
        <v>0</v>
      </c>
      <c r="K339" s="84" t="b">
        <v>0</v>
      </c>
      <c r="L339" s="84" t="b">
        <v>0</v>
      </c>
    </row>
    <row r="340" spans="1:12" ht="15">
      <c r="A340" s="84" t="s">
        <v>1824</v>
      </c>
      <c r="B340" s="84" t="s">
        <v>1774</v>
      </c>
      <c r="C340" s="84">
        <v>2</v>
      </c>
      <c r="D340" s="123">
        <v>0.002252094730653226</v>
      </c>
      <c r="E340" s="123">
        <v>0.7524458501487418</v>
      </c>
      <c r="F340" s="84" t="s">
        <v>2474</v>
      </c>
      <c r="G340" s="84" t="b">
        <v>0</v>
      </c>
      <c r="H340" s="84" t="b">
        <v>0</v>
      </c>
      <c r="I340" s="84" t="b">
        <v>0</v>
      </c>
      <c r="J340" s="84" t="b">
        <v>0</v>
      </c>
      <c r="K340" s="84" t="b">
        <v>1</v>
      </c>
      <c r="L340" s="84" t="b">
        <v>0</v>
      </c>
    </row>
    <row r="341" spans="1:12" ht="15">
      <c r="A341" s="84" t="s">
        <v>1774</v>
      </c>
      <c r="B341" s="84" t="s">
        <v>2460</v>
      </c>
      <c r="C341" s="84">
        <v>2</v>
      </c>
      <c r="D341" s="123">
        <v>0.002252094730653226</v>
      </c>
      <c r="E341" s="123">
        <v>1.7219283261448035</v>
      </c>
      <c r="F341" s="84" t="s">
        <v>2474</v>
      </c>
      <c r="G341" s="84" t="b">
        <v>0</v>
      </c>
      <c r="H341" s="84" t="b">
        <v>1</v>
      </c>
      <c r="I341" s="84" t="b">
        <v>0</v>
      </c>
      <c r="J341" s="84" t="b">
        <v>0</v>
      </c>
      <c r="K341" s="84" t="b">
        <v>0</v>
      </c>
      <c r="L341" s="84" t="b">
        <v>0</v>
      </c>
    </row>
    <row r="342" spans="1:12" ht="15">
      <c r="A342" s="84" t="s">
        <v>2460</v>
      </c>
      <c r="B342" s="84" t="s">
        <v>1868</v>
      </c>
      <c r="C342" s="84">
        <v>2</v>
      </c>
      <c r="D342" s="123">
        <v>0.002252094730653226</v>
      </c>
      <c r="E342" s="123">
        <v>2.390935107103379</v>
      </c>
      <c r="F342" s="84" t="s">
        <v>2474</v>
      </c>
      <c r="G342" s="84" t="b">
        <v>0</v>
      </c>
      <c r="H342" s="84" t="b">
        <v>0</v>
      </c>
      <c r="I342" s="84" t="b">
        <v>0</v>
      </c>
      <c r="J342" s="84" t="b">
        <v>1</v>
      </c>
      <c r="K342" s="84" t="b">
        <v>0</v>
      </c>
      <c r="L342" s="84" t="b">
        <v>0</v>
      </c>
    </row>
    <row r="343" spans="1:12" ht="15">
      <c r="A343" s="84" t="s">
        <v>1868</v>
      </c>
      <c r="B343" s="84" t="s">
        <v>1819</v>
      </c>
      <c r="C343" s="84">
        <v>2</v>
      </c>
      <c r="D343" s="123">
        <v>0.002252094730653226</v>
      </c>
      <c r="E343" s="123">
        <v>1.7377225933280354</v>
      </c>
      <c r="F343" s="84" t="s">
        <v>2474</v>
      </c>
      <c r="G343" s="84" t="b">
        <v>1</v>
      </c>
      <c r="H343" s="84" t="b">
        <v>0</v>
      </c>
      <c r="I343" s="84" t="b">
        <v>0</v>
      </c>
      <c r="J343" s="84" t="b">
        <v>0</v>
      </c>
      <c r="K343" s="84" t="b">
        <v>0</v>
      </c>
      <c r="L343" s="84" t="b">
        <v>0</v>
      </c>
    </row>
    <row r="344" spans="1:12" ht="15">
      <c r="A344" s="84" t="s">
        <v>1819</v>
      </c>
      <c r="B344" s="84" t="s">
        <v>2461</v>
      </c>
      <c r="C344" s="84">
        <v>2</v>
      </c>
      <c r="D344" s="123">
        <v>0.002252094730653226</v>
      </c>
      <c r="E344" s="123">
        <v>2.214843848047698</v>
      </c>
      <c r="F344" s="84" t="s">
        <v>2474</v>
      </c>
      <c r="G344" s="84" t="b">
        <v>0</v>
      </c>
      <c r="H344" s="84" t="b">
        <v>0</v>
      </c>
      <c r="I344" s="84" t="b">
        <v>0</v>
      </c>
      <c r="J344" s="84" t="b">
        <v>0</v>
      </c>
      <c r="K344" s="84" t="b">
        <v>0</v>
      </c>
      <c r="L344" s="84" t="b">
        <v>0</v>
      </c>
    </row>
    <row r="345" spans="1:12" ht="15">
      <c r="A345" s="84" t="s">
        <v>2461</v>
      </c>
      <c r="B345" s="84" t="s">
        <v>2462</v>
      </c>
      <c r="C345" s="84">
        <v>2</v>
      </c>
      <c r="D345" s="123">
        <v>0.002252094730653226</v>
      </c>
      <c r="E345" s="123">
        <v>2.8680563618230415</v>
      </c>
      <c r="F345" s="84" t="s">
        <v>2474</v>
      </c>
      <c r="G345" s="84" t="b">
        <v>0</v>
      </c>
      <c r="H345" s="84" t="b">
        <v>0</v>
      </c>
      <c r="I345" s="84" t="b">
        <v>0</v>
      </c>
      <c r="J345" s="84" t="b">
        <v>0</v>
      </c>
      <c r="K345" s="84" t="b">
        <v>0</v>
      </c>
      <c r="L345" s="84" t="b">
        <v>0</v>
      </c>
    </row>
    <row r="346" spans="1:12" ht="15">
      <c r="A346" s="84" t="s">
        <v>2462</v>
      </c>
      <c r="B346" s="84" t="s">
        <v>466</v>
      </c>
      <c r="C346" s="84">
        <v>2</v>
      </c>
      <c r="D346" s="123">
        <v>0.002252094730653226</v>
      </c>
      <c r="E346" s="123">
        <v>1.964966374831098</v>
      </c>
      <c r="F346" s="84" t="s">
        <v>2474</v>
      </c>
      <c r="G346" s="84" t="b">
        <v>0</v>
      </c>
      <c r="H346" s="84" t="b">
        <v>0</v>
      </c>
      <c r="I346" s="84" t="b">
        <v>0</v>
      </c>
      <c r="J346" s="84" t="b">
        <v>0</v>
      </c>
      <c r="K346" s="84" t="b">
        <v>0</v>
      </c>
      <c r="L346" s="84" t="b">
        <v>0</v>
      </c>
    </row>
    <row r="347" spans="1:12" ht="15">
      <c r="A347" s="84" t="s">
        <v>466</v>
      </c>
      <c r="B347" s="84" t="s">
        <v>2293</v>
      </c>
      <c r="C347" s="84">
        <v>2</v>
      </c>
      <c r="D347" s="123">
        <v>0.002252094730653226</v>
      </c>
      <c r="E347" s="123">
        <v>1.1868151244474543</v>
      </c>
      <c r="F347" s="84" t="s">
        <v>2474</v>
      </c>
      <c r="G347" s="84" t="b">
        <v>0</v>
      </c>
      <c r="H347" s="84" t="b">
        <v>0</v>
      </c>
      <c r="I347" s="84" t="b">
        <v>0</v>
      </c>
      <c r="J347" s="84" t="b">
        <v>0</v>
      </c>
      <c r="K347" s="84" t="b">
        <v>0</v>
      </c>
      <c r="L347" s="84" t="b">
        <v>0</v>
      </c>
    </row>
    <row r="348" spans="1:12" ht="15">
      <c r="A348" s="84" t="s">
        <v>2293</v>
      </c>
      <c r="B348" s="84" t="s">
        <v>2463</v>
      </c>
      <c r="C348" s="84">
        <v>2</v>
      </c>
      <c r="D348" s="123">
        <v>0.002252094730653226</v>
      </c>
      <c r="E348" s="123">
        <v>2.1690863574870227</v>
      </c>
      <c r="F348" s="84" t="s">
        <v>2474</v>
      </c>
      <c r="G348" s="84" t="b">
        <v>0</v>
      </c>
      <c r="H348" s="84" t="b">
        <v>0</v>
      </c>
      <c r="I348" s="84" t="b">
        <v>0</v>
      </c>
      <c r="J348" s="84" t="b">
        <v>0</v>
      </c>
      <c r="K348" s="84" t="b">
        <v>0</v>
      </c>
      <c r="L348" s="84" t="b">
        <v>0</v>
      </c>
    </row>
    <row r="349" spans="1:12" ht="15">
      <c r="A349" s="84" t="s">
        <v>2463</v>
      </c>
      <c r="B349" s="84" t="s">
        <v>2464</v>
      </c>
      <c r="C349" s="84">
        <v>2</v>
      </c>
      <c r="D349" s="123">
        <v>0.002252094730653226</v>
      </c>
      <c r="E349" s="123">
        <v>2.8680563618230415</v>
      </c>
      <c r="F349" s="84" t="s">
        <v>2474</v>
      </c>
      <c r="G349" s="84" t="b">
        <v>0</v>
      </c>
      <c r="H349" s="84" t="b">
        <v>0</v>
      </c>
      <c r="I349" s="84" t="b">
        <v>0</v>
      </c>
      <c r="J349" s="84" t="b">
        <v>0</v>
      </c>
      <c r="K349" s="84" t="b">
        <v>0</v>
      </c>
      <c r="L349" s="84" t="b">
        <v>0</v>
      </c>
    </row>
    <row r="350" spans="1:12" ht="15">
      <c r="A350" s="84" t="s">
        <v>2464</v>
      </c>
      <c r="B350" s="84" t="s">
        <v>2465</v>
      </c>
      <c r="C350" s="84">
        <v>2</v>
      </c>
      <c r="D350" s="123">
        <v>0.002252094730653226</v>
      </c>
      <c r="E350" s="123">
        <v>2.8680563618230415</v>
      </c>
      <c r="F350" s="84" t="s">
        <v>2474</v>
      </c>
      <c r="G350" s="84" t="b">
        <v>0</v>
      </c>
      <c r="H350" s="84" t="b">
        <v>0</v>
      </c>
      <c r="I350" s="84" t="b">
        <v>0</v>
      </c>
      <c r="J350" s="84" t="b">
        <v>0</v>
      </c>
      <c r="K350" s="84" t="b">
        <v>0</v>
      </c>
      <c r="L350" s="84" t="b">
        <v>0</v>
      </c>
    </row>
    <row r="351" spans="1:12" ht="15">
      <c r="A351" s="84" t="s">
        <v>2466</v>
      </c>
      <c r="B351" s="84" t="s">
        <v>2467</v>
      </c>
      <c r="C351" s="84">
        <v>2</v>
      </c>
      <c r="D351" s="123">
        <v>0.002252094730653226</v>
      </c>
      <c r="E351" s="123">
        <v>2.8680563618230415</v>
      </c>
      <c r="F351" s="84" t="s">
        <v>2474</v>
      </c>
      <c r="G351" s="84" t="b">
        <v>0</v>
      </c>
      <c r="H351" s="84" t="b">
        <v>0</v>
      </c>
      <c r="I351" s="84" t="b">
        <v>0</v>
      </c>
      <c r="J351" s="84" t="b">
        <v>0</v>
      </c>
      <c r="K351" s="84" t="b">
        <v>0</v>
      </c>
      <c r="L351" s="84" t="b">
        <v>0</v>
      </c>
    </row>
    <row r="352" spans="1:12" ht="15">
      <c r="A352" s="84" t="s">
        <v>2467</v>
      </c>
      <c r="B352" s="84" t="s">
        <v>1852</v>
      </c>
      <c r="C352" s="84">
        <v>2</v>
      </c>
      <c r="D352" s="123">
        <v>0.002252094730653226</v>
      </c>
      <c r="E352" s="123">
        <v>2.390935107103379</v>
      </c>
      <c r="F352" s="84" t="s">
        <v>2474</v>
      </c>
      <c r="G352" s="84" t="b">
        <v>0</v>
      </c>
      <c r="H352" s="84" t="b">
        <v>0</v>
      </c>
      <c r="I352" s="84" t="b">
        <v>0</v>
      </c>
      <c r="J352" s="84" t="b">
        <v>0</v>
      </c>
      <c r="K352" s="84" t="b">
        <v>0</v>
      </c>
      <c r="L352" s="84" t="b">
        <v>0</v>
      </c>
    </row>
    <row r="353" spans="1:12" ht="15">
      <c r="A353" s="84" t="s">
        <v>1852</v>
      </c>
      <c r="B353" s="84" t="s">
        <v>2359</v>
      </c>
      <c r="C353" s="84">
        <v>2</v>
      </c>
      <c r="D353" s="123">
        <v>0.002252094730653226</v>
      </c>
      <c r="E353" s="123">
        <v>2.214843848047698</v>
      </c>
      <c r="F353" s="84" t="s">
        <v>2474</v>
      </c>
      <c r="G353" s="84" t="b">
        <v>0</v>
      </c>
      <c r="H353" s="84" t="b">
        <v>0</v>
      </c>
      <c r="I353" s="84" t="b">
        <v>0</v>
      </c>
      <c r="J353" s="84" t="b">
        <v>0</v>
      </c>
      <c r="K353" s="84" t="b">
        <v>0</v>
      </c>
      <c r="L353" s="84" t="b">
        <v>0</v>
      </c>
    </row>
    <row r="354" spans="1:12" ht="15">
      <c r="A354" s="84" t="s">
        <v>2359</v>
      </c>
      <c r="B354" s="84" t="s">
        <v>325</v>
      </c>
      <c r="C354" s="84">
        <v>2</v>
      </c>
      <c r="D354" s="123">
        <v>0.002252094730653226</v>
      </c>
      <c r="E354" s="123">
        <v>2.2940250940953226</v>
      </c>
      <c r="F354" s="84" t="s">
        <v>2474</v>
      </c>
      <c r="G354" s="84" t="b">
        <v>0</v>
      </c>
      <c r="H354" s="84" t="b">
        <v>0</v>
      </c>
      <c r="I354" s="84" t="b">
        <v>0</v>
      </c>
      <c r="J354" s="84" t="b">
        <v>0</v>
      </c>
      <c r="K354" s="84" t="b">
        <v>0</v>
      </c>
      <c r="L354" s="84" t="b">
        <v>0</v>
      </c>
    </row>
    <row r="355" spans="1:12" ht="15">
      <c r="A355" s="84" t="s">
        <v>325</v>
      </c>
      <c r="B355" s="84" t="s">
        <v>2468</v>
      </c>
      <c r="C355" s="84">
        <v>2</v>
      </c>
      <c r="D355" s="123">
        <v>0.002252094730653226</v>
      </c>
      <c r="E355" s="123">
        <v>2.470116353151004</v>
      </c>
      <c r="F355" s="84" t="s">
        <v>2474</v>
      </c>
      <c r="G355" s="84" t="b">
        <v>0</v>
      </c>
      <c r="H355" s="84" t="b">
        <v>0</v>
      </c>
      <c r="I355" s="84" t="b">
        <v>0</v>
      </c>
      <c r="J355" s="84" t="b">
        <v>0</v>
      </c>
      <c r="K355" s="84" t="b">
        <v>0</v>
      </c>
      <c r="L355" s="84" t="b">
        <v>0</v>
      </c>
    </row>
    <row r="356" spans="1:12" ht="15">
      <c r="A356" s="84" t="s">
        <v>2468</v>
      </c>
      <c r="B356" s="84" t="s">
        <v>2295</v>
      </c>
      <c r="C356" s="84">
        <v>2</v>
      </c>
      <c r="D356" s="123">
        <v>0.002252094730653226</v>
      </c>
      <c r="E356" s="123">
        <v>2.1690863574870227</v>
      </c>
      <c r="F356" s="84" t="s">
        <v>2474</v>
      </c>
      <c r="G356" s="84" t="b">
        <v>0</v>
      </c>
      <c r="H356" s="84" t="b">
        <v>0</v>
      </c>
      <c r="I356" s="84" t="b">
        <v>0</v>
      </c>
      <c r="J356" s="84" t="b">
        <v>0</v>
      </c>
      <c r="K356" s="84" t="b">
        <v>0</v>
      </c>
      <c r="L356" s="84" t="b">
        <v>0</v>
      </c>
    </row>
    <row r="357" spans="1:12" ht="15">
      <c r="A357" s="84" t="s">
        <v>2295</v>
      </c>
      <c r="B357" s="84" t="s">
        <v>2469</v>
      </c>
      <c r="C357" s="84">
        <v>2</v>
      </c>
      <c r="D357" s="123">
        <v>0.002252094730653226</v>
      </c>
      <c r="E357" s="123">
        <v>2.214843848047698</v>
      </c>
      <c r="F357" s="84" t="s">
        <v>2474</v>
      </c>
      <c r="G357" s="84" t="b">
        <v>0</v>
      </c>
      <c r="H357" s="84" t="b">
        <v>0</v>
      </c>
      <c r="I357" s="84" t="b">
        <v>0</v>
      </c>
      <c r="J357" s="84" t="b">
        <v>0</v>
      </c>
      <c r="K357" s="84" t="b">
        <v>0</v>
      </c>
      <c r="L357" s="84" t="b">
        <v>0</v>
      </c>
    </row>
    <row r="358" spans="1:12" ht="15">
      <c r="A358" s="84" t="s">
        <v>2469</v>
      </c>
      <c r="B358" s="84" t="s">
        <v>2327</v>
      </c>
      <c r="C358" s="84">
        <v>2</v>
      </c>
      <c r="D358" s="123">
        <v>0.002252094730653226</v>
      </c>
      <c r="E358" s="123">
        <v>2.56702636615906</v>
      </c>
      <c r="F358" s="84" t="s">
        <v>2474</v>
      </c>
      <c r="G358" s="84" t="b">
        <v>0</v>
      </c>
      <c r="H358" s="84" t="b">
        <v>0</v>
      </c>
      <c r="I358" s="84" t="b">
        <v>0</v>
      </c>
      <c r="J358" s="84" t="b">
        <v>0</v>
      </c>
      <c r="K358" s="84" t="b">
        <v>0</v>
      </c>
      <c r="L358" s="84" t="b">
        <v>0</v>
      </c>
    </row>
    <row r="359" spans="1:12" ht="15">
      <c r="A359" s="84" t="s">
        <v>2327</v>
      </c>
      <c r="B359" s="84" t="s">
        <v>2470</v>
      </c>
      <c r="C359" s="84">
        <v>2</v>
      </c>
      <c r="D359" s="123">
        <v>0.002252094730653226</v>
      </c>
      <c r="E359" s="123">
        <v>2.56702636615906</v>
      </c>
      <c r="F359" s="84" t="s">
        <v>2474</v>
      </c>
      <c r="G359" s="84" t="b">
        <v>0</v>
      </c>
      <c r="H359" s="84" t="b">
        <v>0</v>
      </c>
      <c r="I359" s="84" t="b">
        <v>0</v>
      </c>
      <c r="J359" s="84" t="b">
        <v>0</v>
      </c>
      <c r="K359" s="84" t="b">
        <v>0</v>
      </c>
      <c r="L359" s="84" t="b">
        <v>0</v>
      </c>
    </row>
    <row r="360" spans="1:12" ht="15">
      <c r="A360" s="84" t="s">
        <v>2470</v>
      </c>
      <c r="B360" s="84" t="s">
        <v>1856</v>
      </c>
      <c r="C360" s="84">
        <v>2</v>
      </c>
      <c r="D360" s="123">
        <v>0.002252094730653226</v>
      </c>
      <c r="E360" s="123">
        <v>2.214843848047698</v>
      </c>
      <c r="F360" s="84" t="s">
        <v>2474</v>
      </c>
      <c r="G360" s="84" t="b">
        <v>0</v>
      </c>
      <c r="H360" s="84" t="b">
        <v>0</v>
      </c>
      <c r="I360" s="84" t="b">
        <v>0</v>
      </c>
      <c r="J360" s="84" t="b">
        <v>0</v>
      </c>
      <c r="K360" s="84" t="b">
        <v>0</v>
      </c>
      <c r="L360" s="84" t="b">
        <v>0</v>
      </c>
    </row>
    <row r="361" spans="1:12" ht="15">
      <c r="A361" s="84" t="s">
        <v>1856</v>
      </c>
      <c r="B361" s="84" t="s">
        <v>2471</v>
      </c>
      <c r="C361" s="84">
        <v>2</v>
      </c>
      <c r="D361" s="123">
        <v>0.002252094730653226</v>
      </c>
      <c r="E361" s="123">
        <v>2.214843848047698</v>
      </c>
      <c r="F361" s="84" t="s">
        <v>2474</v>
      </c>
      <c r="G361" s="84" t="b">
        <v>0</v>
      </c>
      <c r="H361" s="84" t="b">
        <v>0</v>
      </c>
      <c r="I361" s="84" t="b">
        <v>0</v>
      </c>
      <c r="J361" s="84" t="b">
        <v>0</v>
      </c>
      <c r="K361" s="84" t="b">
        <v>1</v>
      </c>
      <c r="L361" s="84" t="b">
        <v>0</v>
      </c>
    </row>
    <row r="362" spans="1:12" ht="15">
      <c r="A362" s="84" t="s">
        <v>2471</v>
      </c>
      <c r="B362" s="84" t="s">
        <v>1811</v>
      </c>
      <c r="C362" s="84">
        <v>2</v>
      </c>
      <c r="D362" s="123">
        <v>0.002252094730653226</v>
      </c>
      <c r="E362" s="123">
        <v>1.8903327565341939</v>
      </c>
      <c r="F362" s="84" t="s">
        <v>2474</v>
      </c>
      <c r="G362" s="84" t="b">
        <v>0</v>
      </c>
      <c r="H362" s="84" t="b">
        <v>1</v>
      </c>
      <c r="I362" s="84" t="b">
        <v>0</v>
      </c>
      <c r="J362" s="84" t="b">
        <v>0</v>
      </c>
      <c r="K362" s="84" t="b">
        <v>0</v>
      </c>
      <c r="L362" s="84" t="b">
        <v>0</v>
      </c>
    </row>
    <row r="363" spans="1:12" ht="15">
      <c r="A363" s="84" t="s">
        <v>1811</v>
      </c>
      <c r="B363" s="84" t="s">
        <v>2308</v>
      </c>
      <c r="C363" s="84">
        <v>2</v>
      </c>
      <c r="D363" s="123">
        <v>0.002252094730653226</v>
      </c>
      <c r="E363" s="123">
        <v>1.7219283261448035</v>
      </c>
      <c r="F363" s="84" t="s">
        <v>2474</v>
      </c>
      <c r="G363" s="84" t="b">
        <v>0</v>
      </c>
      <c r="H363" s="84" t="b">
        <v>0</v>
      </c>
      <c r="I363" s="84" t="b">
        <v>0</v>
      </c>
      <c r="J363" s="84" t="b">
        <v>0</v>
      </c>
      <c r="K363" s="84" t="b">
        <v>0</v>
      </c>
      <c r="L363" s="84" t="b">
        <v>0</v>
      </c>
    </row>
    <row r="364" spans="1:12" ht="15">
      <c r="A364" s="84" t="s">
        <v>1810</v>
      </c>
      <c r="B364" s="84" t="s">
        <v>1811</v>
      </c>
      <c r="C364" s="84">
        <v>6</v>
      </c>
      <c r="D364" s="123">
        <v>0.011966590053446661</v>
      </c>
      <c r="E364" s="123">
        <v>1.2863067388432747</v>
      </c>
      <c r="F364" s="84" t="s">
        <v>1675</v>
      </c>
      <c r="G364" s="84" t="b">
        <v>0</v>
      </c>
      <c r="H364" s="84" t="b">
        <v>0</v>
      </c>
      <c r="I364" s="84" t="b">
        <v>0</v>
      </c>
      <c r="J364" s="84" t="b">
        <v>0</v>
      </c>
      <c r="K364" s="84" t="b">
        <v>0</v>
      </c>
      <c r="L364" s="84" t="b">
        <v>0</v>
      </c>
    </row>
    <row r="365" spans="1:12" ht="15">
      <c r="A365" s="84" t="s">
        <v>1811</v>
      </c>
      <c r="B365" s="84" t="s">
        <v>1813</v>
      </c>
      <c r="C365" s="84">
        <v>6</v>
      </c>
      <c r="D365" s="123">
        <v>0.011966590053446661</v>
      </c>
      <c r="E365" s="123">
        <v>1.462397997898956</v>
      </c>
      <c r="F365" s="84" t="s">
        <v>1675</v>
      </c>
      <c r="G365" s="84" t="b">
        <v>0</v>
      </c>
      <c r="H365" s="84" t="b">
        <v>0</v>
      </c>
      <c r="I365" s="84" t="b">
        <v>0</v>
      </c>
      <c r="J365" s="84" t="b">
        <v>1</v>
      </c>
      <c r="K365" s="84" t="b">
        <v>0</v>
      </c>
      <c r="L365" s="84" t="b">
        <v>0</v>
      </c>
    </row>
    <row r="366" spans="1:12" ht="15">
      <c r="A366" s="84" t="s">
        <v>1813</v>
      </c>
      <c r="B366" s="84" t="s">
        <v>1814</v>
      </c>
      <c r="C366" s="84">
        <v>6</v>
      </c>
      <c r="D366" s="123">
        <v>0.011966590053446661</v>
      </c>
      <c r="E366" s="123">
        <v>1.587336734507256</v>
      </c>
      <c r="F366" s="84" t="s">
        <v>1675</v>
      </c>
      <c r="G366" s="84" t="b">
        <v>1</v>
      </c>
      <c r="H366" s="84" t="b">
        <v>0</v>
      </c>
      <c r="I366" s="84" t="b">
        <v>0</v>
      </c>
      <c r="J366" s="84" t="b">
        <v>0</v>
      </c>
      <c r="K366" s="84" t="b">
        <v>0</v>
      </c>
      <c r="L366" s="84" t="b">
        <v>0</v>
      </c>
    </row>
    <row r="367" spans="1:12" ht="15">
      <c r="A367" s="84" t="s">
        <v>1814</v>
      </c>
      <c r="B367" s="84" t="s">
        <v>324</v>
      </c>
      <c r="C367" s="84">
        <v>6</v>
      </c>
      <c r="D367" s="123">
        <v>0.011966590053446661</v>
      </c>
      <c r="E367" s="123">
        <v>1.2193599492126617</v>
      </c>
      <c r="F367" s="84" t="s">
        <v>1675</v>
      </c>
      <c r="G367" s="84" t="b">
        <v>0</v>
      </c>
      <c r="H367" s="84" t="b">
        <v>0</v>
      </c>
      <c r="I367" s="84" t="b">
        <v>0</v>
      </c>
      <c r="J367" s="84" t="b">
        <v>0</v>
      </c>
      <c r="K367" s="84" t="b">
        <v>0</v>
      </c>
      <c r="L367" s="84" t="b">
        <v>0</v>
      </c>
    </row>
    <row r="368" spans="1:12" ht="15">
      <c r="A368" s="84" t="s">
        <v>324</v>
      </c>
      <c r="B368" s="84" t="s">
        <v>1815</v>
      </c>
      <c r="C368" s="84">
        <v>6</v>
      </c>
      <c r="D368" s="123">
        <v>0.011966590053446661</v>
      </c>
      <c r="E368" s="123">
        <v>1.2863067388432747</v>
      </c>
      <c r="F368" s="84" t="s">
        <v>1675</v>
      </c>
      <c r="G368" s="84" t="b">
        <v>0</v>
      </c>
      <c r="H368" s="84" t="b">
        <v>0</v>
      </c>
      <c r="I368" s="84" t="b">
        <v>0</v>
      </c>
      <c r="J368" s="84" t="b">
        <v>0</v>
      </c>
      <c r="K368" s="84" t="b">
        <v>0</v>
      </c>
      <c r="L368" s="84" t="b">
        <v>0</v>
      </c>
    </row>
    <row r="369" spans="1:12" ht="15">
      <c r="A369" s="84" t="s">
        <v>1815</v>
      </c>
      <c r="B369" s="84" t="s">
        <v>1816</v>
      </c>
      <c r="C369" s="84">
        <v>6</v>
      </c>
      <c r="D369" s="123">
        <v>0.011966590053446661</v>
      </c>
      <c r="E369" s="123">
        <v>1.587336734507256</v>
      </c>
      <c r="F369" s="84" t="s">
        <v>1675</v>
      </c>
      <c r="G369" s="84" t="b">
        <v>0</v>
      </c>
      <c r="H369" s="84" t="b">
        <v>0</v>
      </c>
      <c r="I369" s="84" t="b">
        <v>0</v>
      </c>
      <c r="J369" s="84" t="b">
        <v>0</v>
      </c>
      <c r="K369" s="84" t="b">
        <v>1</v>
      </c>
      <c r="L369" s="84" t="b">
        <v>0</v>
      </c>
    </row>
    <row r="370" spans="1:12" ht="15">
      <c r="A370" s="84" t="s">
        <v>1816</v>
      </c>
      <c r="B370" s="84" t="s">
        <v>2302</v>
      </c>
      <c r="C370" s="84">
        <v>6</v>
      </c>
      <c r="D370" s="123">
        <v>0.011966590053446661</v>
      </c>
      <c r="E370" s="123">
        <v>1.587336734507256</v>
      </c>
      <c r="F370" s="84" t="s">
        <v>1675</v>
      </c>
      <c r="G370" s="84" t="b">
        <v>0</v>
      </c>
      <c r="H370" s="84" t="b">
        <v>1</v>
      </c>
      <c r="I370" s="84" t="b">
        <v>0</v>
      </c>
      <c r="J370" s="84" t="b">
        <v>0</v>
      </c>
      <c r="K370" s="84" t="b">
        <v>0</v>
      </c>
      <c r="L370" s="84" t="b">
        <v>0</v>
      </c>
    </row>
    <row r="371" spans="1:12" ht="15">
      <c r="A371" s="84" t="s">
        <v>2302</v>
      </c>
      <c r="B371" s="84" t="s">
        <v>1763</v>
      </c>
      <c r="C371" s="84">
        <v>6</v>
      </c>
      <c r="D371" s="123">
        <v>0.011966590053446661</v>
      </c>
      <c r="E371" s="123">
        <v>1.587336734507256</v>
      </c>
      <c r="F371" s="84" t="s">
        <v>1675</v>
      </c>
      <c r="G371" s="84" t="b">
        <v>0</v>
      </c>
      <c r="H371" s="84" t="b">
        <v>0</v>
      </c>
      <c r="I371" s="84" t="b">
        <v>0</v>
      </c>
      <c r="J371" s="84" t="b">
        <v>0</v>
      </c>
      <c r="K371" s="84" t="b">
        <v>0</v>
      </c>
      <c r="L371" s="84" t="b">
        <v>0</v>
      </c>
    </row>
    <row r="372" spans="1:12" ht="15">
      <c r="A372" s="84" t="s">
        <v>1763</v>
      </c>
      <c r="B372" s="84" t="s">
        <v>451</v>
      </c>
      <c r="C372" s="84">
        <v>6</v>
      </c>
      <c r="D372" s="123">
        <v>0.011966590053446661</v>
      </c>
      <c r="E372" s="123">
        <v>1.1350390635126257</v>
      </c>
      <c r="F372" s="84" t="s">
        <v>1675</v>
      </c>
      <c r="G372" s="84" t="b">
        <v>0</v>
      </c>
      <c r="H372" s="84" t="b">
        <v>0</v>
      </c>
      <c r="I372" s="84" t="b">
        <v>0</v>
      </c>
      <c r="J372" s="84" t="b">
        <v>0</v>
      </c>
      <c r="K372" s="84" t="b">
        <v>0</v>
      </c>
      <c r="L372" s="84" t="b">
        <v>0</v>
      </c>
    </row>
    <row r="373" spans="1:12" ht="15">
      <c r="A373" s="84" t="s">
        <v>451</v>
      </c>
      <c r="B373" s="84" t="s">
        <v>1765</v>
      </c>
      <c r="C373" s="84">
        <v>6</v>
      </c>
      <c r="D373" s="123">
        <v>0.011966590053446661</v>
      </c>
      <c r="E373" s="123">
        <v>1.2193599492126617</v>
      </c>
      <c r="F373" s="84" t="s">
        <v>1675</v>
      </c>
      <c r="G373" s="84" t="b">
        <v>0</v>
      </c>
      <c r="H373" s="84" t="b">
        <v>0</v>
      </c>
      <c r="I373" s="84" t="b">
        <v>0</v>
      </c>
      <c r="J373" s="84" t="b">
        <v>0</v>
      </c>
      <c r="K373" s="84" t="b">
        <v>0</v>
      </c>
      <c r="L373" s="84" t="b">
        <v>0</v>
      </c>
    </row>
    <row r="374" spans="1:12" ht="15">
      <c r="A374" s="84" t="s">
        <v>257</v>
      </c>
      <c r="B374" s="84" t="s">
        <v>1810</v>
      </c>
      <c r="C374" s="84">
        <v>5</v>
      </c>
      <c r="D374" s="123">
        <v>0.011549474036191436</v>
      </c>
      <c r="E374" s="123">
        <v>1.462397997898956</v>
      </c>
      <c r="F374" s="84" t="s">
        <v>1675</v>
      </c>
      <c r="G374" s="84" t="b">
        <v>0</v>
      </c>
      <c r="H374" s="84" t="b">
        <v>0</v>
      </c>
      <c r="I374" s="84" t="b">
        <v>0</v>
      </c>
      <c r="J374" s="84" t="b">
        <v>0</v>
      </c>
      <c r="K374" s="84" t="b">
        <v>0</v>
      </c>
      <c r="L374" s="84" t="b">
        <v>0</v>
      </c>
    </row>
    <row r="375" spans="1:12" ht="15">
      <c r="A375" s="84" t="s">
        <v>2345</v>
      </c>
      <c r="B375" s="84" t="s">
        <v>2346</v>
      </c>
      <c r="C375" s="84">
        <v>3</v>
      </c>
      <c r="D375" s="123">
        <v>0.009581263102388445</v>
      </c>
      <c r="E375" s="123">
        <v>1.8883667301712372</v>
      </c>
      <c r="F375" s="84" t="s">
        <v>1675</v>
      </c>
      <c r="G375" s="84" t="b">
        <v>0</v>
      </c>
      <c r="H375" s="84" t="b">
        <v>0</v>
      </c>
      <c r="I375" s="84" t="b">
        <v>0</v>
      </c>
      <c r="J375" s="84" t="b">
        <v>0</v>
      </c>
      <c r="K375" s="84" t="b">
        <v>0</v>
      </c>
      <c r="L375" s="84" t="b">
        <v>0</v>
      </c>
    </row>
    <row r="376" spans="1:12" ht="15">
      <c r="A376" s="84" t="s">
        <v>2346</v>
      </c>
      <c r="B376" s="84" t="s">
        <v>454</v>
      </c>
      <c r="C376" s="84">
        <v>3</v>
      </c>
      <c r="D376" s="123">
        <v>0.009581263102388445</v>
      </c>
      <c r="E376" s="123">
        <v>1.8883667301712372</v>
      </c>
      <c r="F376" s="84" t="s">
        <v>1675</v>
      </c>
      <c r="G376" s="84" t="b">
        <v>0</v>
      </c>
      <c r="H376" s="84" t="b">
        <v>0</v>
      </c>
      <c r="I376" s="84" t="b">
        <v>0</v>
      </c>
      <c r="J376" s="84" t="b">
        <v>0</v>
      </c>
      <c r="K376" s="84" t="b">
        <v>0</v>
      </c>
      <c r="L376" s="84" t="b">
        <v>0</v>
      </c>
    </row>
    <row r="377" spans="1:12" ht="15">
      <c r="A377" s="84" t="s">
        <v>454</v>
      </c>
      <c r="B377" s="84" t="s">
        <v>2347</v>
      </c>
      <c r="C377" s="84">
        <v>3</v>
      </c>
      <c r="D377" s="123">
        <v>0.009581263102388445</v>
      </c>
      <c r="E377" s="123">
        <v>1.8883667301712372</v>
      </c>
      <c r="F377" s="84" t="s">
        <v>1675</v>
      </c>
      <c r="G377" s="84" t="b">
        <v>0</v>
      </c>
      <c r="H377" s="84" t="b">
        <v>0</v>
      </c>
      <c r="I377" s="84" t="b">
        <v>0</v>
      </c>
      <c r="J377" s="84" t="b">
        <v>0</v>
      </c>
      <c r="K377" s="84" t="b">
        <v>0</v>
      </c>
      <c r="L377" s="84" t="b">
        <v>0</v>
      </c>
    </row>
    <row r="378" spans="1:12" ht="15">
      <c r="A378" s="84" t="s">
        <v>2347</v>
      </c>
      <c r="B378" s="84" t="s">
        <v>2348</v>
      </c>
      <c r="C378" s="84">
        <v>3</v>
      </c>
      <c r="D378" s="123">
        <v>0.009581263102388445</v>
      </c>
      <c r="E378" s="123">
        <v>1.8883667301712372</v>
      </c>
      <c r="F378" s="84" t="s">
        <v>1675</v>
      </c>
      <c r="G378" s="84" t="b">
        <v>0</v>
      </c>
      <c r="H378" s="84" t="b">
        <v>0</v>
      </c>
      <c r="I378" s="84" t="b">
        <v>0</v>
      </c>
      <c r="J378" s="84" t="b">
        <v>0</v>
      </c>
      <c r="K378" s="84" t="b">
        <v>0</v>
      </c>
      <c r="L378" s="84" t="b">
        <v>0</v>
      </c>
    </row>
    <row r="379" spans="1:12" ht="15">
      <c r="A379" s="84" t="s">
        <v>2348</v>
      </c>
      <c r="B379" s="84" t="s">
        <v>2293</v>
      </c>
      <c r="C379" s="84">
        <v>3</v>
      </c>
      <c r="D379" s="123">
        <v>0.009581263102388445</v>
      </c>
      <c r="E379" s="123">
        <v>1.8883667301712372</v>
      </c>
      <c r="F379" s="84" t="s">
        <v>1675</v>
      </c>
      <c r="G379" s="84" t="b">
        <v>0</v>
      </c>
      <c r="H379" s="84" t="b">
        <v>0</v>
      </c>
      <c r="I379" s="84" t="b">
        <v>0</v>
      </c>
      <c r="J379" s="84" t="b">
        <v>0</v>
      </c>
      <c r="K379" s="84" t="b">
        <v>0</v>
      </c>
      <c r="L379" s="84" t="b">
        <v>0</v>
      </c>
    </row>
    <row r="380" spans="1:12" ht="15">
      <c r="A380" s="84" t="s">
        <v>2293</v>
      </c>
      <c r="B380" s="84" t="s">
        <v>325</v>
      </c>
      <c r="C380" s="84">
        <v>3</v>
      </c>
      <c r="D380" s="123">
        <v>0.009581263102388445</v>
      </c>
      <c r="E380" s="123">
        <v>1.6665179805548809</v>
      </c>
      <c r="F380" s="84" t="s">
        <v>1675</v>
      </c>
      <c r="G380" s="84" t="b">
        <v>0</v>
      </c>
      <c r="H380" s="84" t="b">
        <v>0</v>
      </c>
      <c r="I380" s="84" t="b">
        <v>0</v>
      </c>
      <c r="J380" s="84" t="b">
        <v>0</v>
      </c>
      <c r="K380" s="84" t="b">
        <v>0</v>
      </c>
      <c r="L380" s="84" t="b">
        <v>0</v>
      </c>
    </row>
    <row r="381" spans="1:12" ht="15">
      <c r="A381" s="84" t="s">
        <v>325</v>
      </c>
      <c r="B381" s="84" t="s">
        <v>2349</v>
      </c>
      <c r="C381" s="84">
        <v>3</v>
      </c>
      <c r="D381" s="123">
        <v>0.009581263102388445</v>
      </c>
      <c r="E381" s="123">
        <v>1.6665179805548809</v>
      </c>
      <c r="F381" s="84" t="s">
        <v>1675</v>
      </c>
      <c r="G381" s="84" t="b">
        <v>0</v>
      </c>
      <c r="H381" s="84" t="b">
        <v>0</v>
      </c>
      <c r="I381" s="84" t="b">
        <v>0</v>
      </c>
      <c r="J381" s="84" t="b">
        <v>0</v>
      </c>
      <c r="K381" s="84" t="b">
        <v>0</v>
      </c>
      <c r="L381" s="84" t="b">
        <v>0</v>
      </c>
    </row>
    <row r="382" spans="1:12" ht="15">
      <c r="A382" s="84" t="s">
        <v>2349</v>
      </c>
      <c r="B382" s="84" t="s">
        <v>324</v>
      </c>
      <c r="C382" s="84">
        <v>3</v>
      </c>
      <c r="D382" s="123">
        <v>0.009581263102388445</v>
      </c>
      <c r="E382" s="123">
        <v>1.2193599492126617</v>
      </c>
      <c r="F382" s="84" t="s">
        <v>1675</v>
      </c>
      <c r="G382" s="84" t="b">
        <v>0</v>
      </c>
      <c r="H382" s="84" t="b">
        <v>0</v>
      </c>
      <c r="I382" s="84" t="b">
        <v>0</v>
      </c>
      <c r="J382" s="84" t="b">
        <v>0</v>
      </c>
      <c r="K382" s="84" t="b">
        <v>0</v>
      </c>
      <c r="L382" s="84" t="b">
        <v>0</v>
      </c>
    </row>
    <row r="383" spans="1:12" ht="15">
      <c r="A383" s="84" t="s">
        <v>324</v>
      </c>
      <c r="B383" s="84" t="s">
        <v>1806</v>
      </c>
      <c r="C383" s="84">
        <v>3</v>
      </c>
      <c r="D383" s="123">
        <v>0.009581263102388445</v>
      </c>
      <c r="E383" s="123">
        <v>0.7634279935629372</v>
      </c>
      <c r="F383" s="84" t="s">
        <v>1675</v>
      </c>
      <c r="G383" s="84" t="b">
        <v>0</v>
      </c>
      <c r="H383" s="84" t="b">
        <v>0</v>
      </c>
      <c r="I383" s="84" t="b">
        <v>0</v>
      </c>
      <c r="J383" s="84" t="b">
        <v>0</v>
      </c>
      <c r="K383" s="84" t="b">
        <v>0</v>
      </c>
      <c r="L383" s="84" t="b">
        <v>0</v>
      </c>
    </row>
    <row r="384" spans="1:12" ht="15">
      <c r="A384" s="84" t="s">
        <v>1806</v>
      </c>
      <c r="B384" s="84" t="s">
        <v>2350</v>
      </c>
      <c r="C384" s="84">
        <v>3</v>
      </c>
      <c r="D384" s="123">
        <v>0.009581263102388445</v>
      </c>
      <c r="E384" s="123">
        <v>1.3240952997326747</v>
      </c>
      <c r="F384" s="84" t="s">
        <v>1675</v>
      </c>
      <c r="G384" s="84" t="b">
        <v>0</v>
      </c>
      <c r="H384" s="84" t="b">
        <v>0</v>
      </c>
      <c r="I384" s="84" t="b">
        <v>0</v>
      </c>
      <c r="J384" s="84" t="b">
        <v>0</v>
      </c>
      <c r="K384" s="84" t="b">
        <v>0</v>
      </c>
      <c r="L384" s="84" t="b">
        <v>0</v>
      </c>
    </row>
    <row r="385" spans="1:12" ht="15">
      <c r="A385" s="84" t="s">
        <v>2350</v>
      </c>
      <c r="B385" s="84" t="s">
        <v>1810</v>
      </c>
      <c r="C385" s="84">
        <v>3</v>
      </c>
      <c r="D385" s="123">
        <v>0.009581263102388445</v>
      </c>
      <c r="E385" s="123">
        <v>1.462397997898956</v>
      </c>
      <c r="F385" s="84" t="s">
        <v>1675</v>
      </c>
      <c r="G385" s="84" t="b">
        <v>0</v>
      </c>
      <c r="H385" s="84" t="b">
        <v>0</v>
      </c>
      <c r="I385" s="84" t="b">
        <v>0</v>
      </c>
      <c r="J385" s="84" t="b">
        <v>0</v>
      </c>
      <c r="K385" s="84" t="b">
        <v>0</v>
      </c>
      <c r="L385" s="84" t="b">
        <v>0</v>
      </c>
    </row>
    <row r="386" spans="1:12" ht="15">
      <c r="A386" s="84" t="s">
        <v>1810</v>
      </c>
      <c r="B386" s="84" t="s">
        <v>2351</v>
      </c>
      <c r="C386" s="84">
        <v>3</v>
      </c>
      <c r="D386" s="123">
        <v>0.009581263102388445</v>
      </c>
      <c r="E386" s="123">
        <v>1.4112454754515749</v>
      </c>
      <c r="F386" s="84" t="s">
        <v>1675</v>
      </c>
      <c r="G386" s="84" t="b">
        <v>0</v>
      </c>
      <c r="H386" s="84" t="b">
        <v>0</v>
      </c>
      <c r="I386" s="84" t="b">
        <v>0</v>
      </c>
      <c r="J386" s="84" t="b">
        <v>0</v>
      </c>
      <c r="K386" s="84" t="b">
        <v>0</v>
      </c>
      <c r="L386" s="84" t="b">
        <v>0</v>
      </c>
    </row>
    <row r="387" spans="1:12" ht="15">
      <c r="A387" s="84" t="s">
        <v>1812</v>
      </c>
      <c r="B387" s="84" t="s">
        <v>324</v>
      </c>
      <c r="C387" s="84">
        <v>2</v>
      </c>
      <c r="D387" s="123">
        <v>0.00779062633696293</v>
      </c>
      <c r="E387" s="123">
        <v>0.7422386944929992</v>
      </c>
      <c r="F387" s="84" t="s">
        <v>1675</v>
      </c>
      <c r="G387" s="84" t="b">
        <v>1</v>
      </c>
      <c r="H387" s="84" t="b">
        <v>0</v>
      </c>
      <c r="I387" s="84" t="b">
        <v>0</v>
      </c>
      <c r="J387" s="84" t="b">
        <v>0</v>
      </c>
      <c r="K387" s="84" t="b">
        <v>0</v>
      </c>
      <c r="L387" s="84" t="b">
        <v>0</v>
      </c>
    </row>
    <row r="388" spans="1:12" ht="15">
      <c r="A388" s="84" t="s">
        <v>324</v>
      </c>
      <c r="B388" s="84" t="s">
        <v>2401</v>
      </c>
      <c r="C388" s="84">
        <v>2</v>
      </c>
      <c r="D388" s="123">
        <v>0.00779062633696293</v>
      </c>
      <c r="E388" s="123">
        <v>1.2863067388432747</v>
      </c>
      <c r="F388" s="84" t="s">
        <v>1675</v>
      </c>
      <c r="G388" s="84" t="b">
        <v>0</v>
      </c>
      <c r="H388" s="84" t="b">
        <v>0</v>
      </c>
      <c r="I388" s="84" t="b">
        <v>0</v>
      </c>
      <c r="J388" s="84" t="b">
        <v>0</v>
      </c>
      <c r="K388" s="84" t="b">
        <v>0</v>
      </c>
      <c r="L388" s="84" t="b">
        <v>0</v>
      </c>
    </row>
    <row r="389" spans="1:12" ht="15">
      <c r="A389" s="84" t="s">
        <v>2401</v>
      </c>
      <c r="B389" s="84" t="s">
        <v>1774</v>
      </c>
      <c r="C389" s="84">
        <v>2</v>
      </c>
      <c r="D389" s="123">
        <v>0.00779062633696293</v>
      </c>
      <c r="E389" s="123">
        <v>1.6665179805548809</v>
      </c>
      <c r="F389" s="84" t="s">
        <v>1675</v>
      </c>
      <c r="G389" s="84" t="b">
        <v>0</v>
      </c>
      <c r="H389" s="84" t="b">
        <v>0</v>
      </c>
      <c r="I389" s="84" t="b">
        <v>0</v>
      </c>
      <c r="J389" s="84" t="b">
        <v>0</v>
      </c>
      <c r="K389" s="84" t="b">
        <v>1</v>
      </c>
      <c r="L389" s="84" t="b">
        <v>0</v>
      </c>
    </row>
    <row r="390" spans="1:12" ht="15">
      <c r="A390" s="84" t="s">
        <v>1774</v>
      </c>
      <c r="B390" s="84" t="s">
        <v>466</v>
      </c>
      <c r="C390" s="84">
        <v>2</v>
      </c>
      <c r="D390" s="123">
        <v>0.00779062633696293</v>
      </c>
      <c r="E390" s="123">
        <v>1.7634279935629373</v>
      </c>
      <c r="F390" s="84" t="s">
        <v>1675</v>
      </c>
      <c r="G390" s="84" t="b">
        <v>0</v>
      </c>
      <c r="H390" s="84" t="b">
        <v>1</v>
      </c>
      <c r="I390" s="84" t="b">
        <v>0</v>
      </c>
      <c r="J390" s="84" t="b">
        <v>0</v>
      </c>
      <c r="K390" s="84" t="b">
        <v>0</v>
      </c>
      <c r="L390" s="84" t="b">
        <v>0</v>
      </c>
    </row>
    <row r="391" spans="1:12" ht="15">
      <c r="A391" s="84" t="s">
        <v>466</v>
      </c>
      <c r="B391" s="84" t="s">
        <v>1808</v>
      </c>
      <c r="C391" s="84">
        <v>2</v>
      </c>
      <c r="D391" s="123">
        <v>0.00779062633696293</v>
      </c>
      <c r="E391" s="123">
        <v>2.0644579892269186</v>
      </c>
      <c r="F391" s="84" t="s">
        <v>1675</v>
      </c>
      <c r="G391" s="84" t="b">
        <v>0</v>
      </c>
      <c r="H391" s="84" t="b">
        <v>0</v>
      </c>
      <c r="I391" s="84" t="b">
        <v>0</v>
      </c>
      <c r="J391" s="84" t="b">
        <v>0</v>
      </c>
      <c r="K391" s="84" t="b">
        <v>0</v>
      </c>
      <c r="L391" s="84" t="b">
        <v>0</v>
      </c>
    </row>
    <row r="392" spans="1:12" ht="15">
      <c r="A392" s="84" t="s">
        <v>1808</v>
      </c>
      <c r="B392" s="84" t="s">
        <v>1806</v>
      </c>
      <c r="C392" s="84">
        <v>2</v>
      </c>
      <c r="D392" s="123">
        <v>0.00779062633696293</v>
      </c>
      <c r="E392" s="123">
        <v>1.3654879848908996</v>
      </c>
      <c r="F392" s="84" t="s">
        <v>1675</v>
      </c>
      <c r="G392" s="84" t="b">
        <v>0</v>
      </c>
      <c r="H392" s="84" t="b">
        <v>0</v>
      </c>
      <c r="I392" s="84" t="b">
        <v>0</v>
      </c>
      <c r="J392" s="84" t="b">
        <v>0</v>
      </c>
      <c r="K392" s="84" t="b">
        <v>0</v>
      </c>
      <c r="L392" s="84" t="b">
        <v>0</v>
      </c>
    </row>
    <row r="393" spans="1:12" ht="15">
      <c r="A393" s="84" t="s">
        <v>1806</v>
      </c>
      <c r="B393" s="84" t="s">
        <v>2338</v>
      </c>
      <c r="C393" s="84">
        <v>2</v>
      </c>
      <c r="D393" s="123">
        <v>0.00779062633696293</v>
      </c>
      <c r="E393" s="123">
        <v>1.3240952997326747</v>
      </c>
      <c r="F393" s="84" t="s">
        <v>1675</v>
      </c>
      <c r="G393" s="84" t="b">
        <v>0</v>
      </c>
      <c r="H393" s="84" t="b">
        <v>0</v>
      </c>
      <c r="I393" s="84" t="b">
        <v>0</v>
      </c>
      <c r="J393" s="84" t="b">
        <v>0</v>
      </c>
      <c r="K393" s="84" t="b">
        <v>0</v>
      </c>
      <c r="L393" s="84" t="b">
        <v>0</v>
      </c>
    </row>
    <row r="394" spans="1:12" ht="15">
      <c r="A394" s="84" t="s">
        <v>2338</v>
      </c>
      <c r="B394" s="84" t="s">
        <v>2402</v>
      </c>
      <c r="C394" s="84">
        <v>2</v>
      </c>
      <c r="D394" s="123">
        <v>0.00779062633696293</v>
      </c>
      <c r="E394" s="123">
        <v>2.0644579892269186</v>
      </c>
      <c r="F394" s="84" t="s">
        <v>1675</v>
      </c>
      <c r="G394" s="84" t="b">
        <v>0</v>
      </c>
      <c r="H394" s="84" t="b">
        <v>0</v>
      </c>
      <c r="I394" s="84" t="b">
        <v>0</v>
      </c>
      <c r="J394" s="84" t="b">
        <v>0</v>
      </c>
      <c r="K394" s="84" t="b">
        <v>0</v>
      </c>
      <c r="L394" s="84" t="b">
        <v>0</v>
      </c>
    </row>
    <row r="395" spans="1:12" ht="15">
      <c r="A395" s="84" t="s">
        <v>2402</v>
      </c>
      <c r="B395" s="84" t="s">
        <v>2403</v>
      </c>
      <c r="C395" s="84">
        <v>2</v>
      </c>
      <c r="D395" s="123">
        <v>0.00779062633696293</v>
      </c>
      <c r="E395" s="123">
        <v>2.0644579892269186</v>
      </c>
      <c r="F395" s="84" t="s">
        <v>1675</v>
      </c>
      <c r="G395" s="84" t="b">
        <v>0</v>
      </c>
      <c r="H395" s="84" t="b">
        <v>0</v>
      </c>
      <c r="I395" s="84" t="b">
        <v>0</v>
      </c>
      <c r="J395" s="84" t="b">
        <v>0</v>
      </c>
      <c r="K395" s="84" t="b">
        <v>0</v>
      </c>
      <c r="L395" s="84" t="b">
        <v>0</v>
      </c>
    </row>
    <row r="396" spans="1:12" ht="15">
      <c r="A396" s="84" t="s">
        <v>2403</v>
      </c>
      <c r="B396" s="84" t="s">
        <v>1807</v>
      </c>
      <c r="C396" s="84">
        <v>2</v>
      </c>
      <c r="D396" s="123">
        <v>0.00779062633696293</v>
      </c>
      <c r="E396" s="123">
        <v>1.8883667301712372</v>
      </c>
      <c r="F396" s="84" t="s">
        <v>1675</v>
      </c>
      <c r="G396" s="84" t="b">
        <v>0</v>
      </c>
      <c r="H396" s="84" t="b">
        <v>0</v>
      </c>
      <c r="I396" s="84" t="b">
        <v>0</v>
      </c>
      <c r="J396" s="84" t="b">
        <v>0</v>
      </c>
      <c r="K396" s="84" t="b">
        <v>0</v>
      </c>
      <c r="L396" s="84" t="b">
        <v>0</v>
      </c>
    </row>
    <row r="397" spans="1:12" ht="15">
      <c r="A397" s="84" t="s">
        <v>1807</v>
      </c>
      <c r="B397" s="84" t="s">
        <v>1806</v>
      </c>
      <c r="C397" s="84">
        <v>2</v>
      </c>
      <c r="D397" s="123">
        <v>0.00779062633696293</v>
      </c>
      <c r="E397" s="123">
        <v>1.1893967258352185</v>
      </c>
      <c r="F397" s="84" t="s">
        <v>1675</v>
      </c>
      <c r="G397" s="84" t="b">
        <v>0</v>
      </c>
      <c r="H397" s="84" t="b">
        <v>0</v>
      </c>
      <c r="I397" s="84" t="b">
        <v>0</v>
      </c>
      <c r="J397" s="84" t="b">
        <v>0</v>
      </c>
      <c r="K397" s="84" t="b">
        <v>0</v>
      </c>
      <c r="L397" s="84" t="b">
        <v>0</v>
      </c>
    </row>
    <row r="398" spans="1:12" ht="15">
      <c r="A398" s="84" t="s">
        <v>451</v>
      </c>
      <c r="B398" s="84" t="s">
        <v>1764</v>
      </c>
      <c r="C398" s="84">
        <v>2</v>
      </c>
      <c r="D398" s="123">
        <v>0.00779062633696293</v>
      </c>
      <c r="E398" s="123">
        <v>1.2193599492126617</v>
      </c>
      <c r="F398" s="84" t="s">
        <v>1675</v>
      </c>
      <c r="G398" s="84" t="b">
        <v>0</v>
      </c>
      <c r="H398" s="84" t="b">
        <v>0</v>
      </c>
      <c r="I398" s="84" t="b">
        <v>0</v>
      </c>
      <c r="J398" s="84" t="b">
        <v>0</v>
      </c>
      <c r="K398" s="84" t="b">
        <v>0</v>
      </c>
      <c r="L398" s="84" t="b">
        <v>0</v>
      </c>
    </row>
    <row r="399" spans="1:12" ht="15">
      <c r="A399" s="84" t="s">
        <v>1812</v>
      </c>
      <c r="B399" s="84" t="s">
        <v>1806</v>
      </c>
      <c r="C399" s="84">
        <v>2</v>
      </c>
      <c r="D399" s="123">
        <v>0.00779062633696293</v>
      </c>
      <c r="E399" s="123">
        <v>0.8883667301712372</v>
      </c>
      <c r="F399" s="84" t="s">
        <v>1675</v>
      </c>
      <c r="G399" s="84" t="b">
        <v>1</v>
      </c>
      <c r="H399" s="84" t="b">
        <v>0</v>
      </c>
      <c r="I399" s="84" t="b">
        <v>0</v>
      </c>
      <c r="J399" s="84" t="b">
        <v>0</v>
      </c>
      <c r="K399" s="84" t="b">
        <v>0</v>
      </c>
      <c r="L399" s="84" t="b">
        <v>0</v>
      </c>
    </row>
    <row r="400" spans="1:12" ht="15">
      <c r="A400" s="84" t="s">
        <v>1806</v>
      </c>
      <c r="B400" s="84" t="s">
        <v>451</v>
      </c>
      <c r="C400" s="84">
        <v>2</v>
      </c>
      <c r="D400" s="123">
        <v>0.00779062633696293</v>
      </c>
      <c r="E400" s="123">
        <v>0.3946763740183819</v>
      </c>
      <c r="F400" s="84" t="s">
        <v>1675</v>
      </c>
      <c r="G400" s="84" t="b">
        <v>0</v>
      </c>
      <c r="H400" s="84" t="b">
        <v>0</v>
      </c>
      <c r="I400" s="84" t="b">
        <v>0</v>
      </c>
      <c r="J400" s="84" t="b">
        <v>0</v>
      </c>
      <c r="K400" s="84" t="b">
        <v>0</v>
      </c>
      <c r="L400" s="84" t="b">
        <v>0</v>
      </c>
    </row>
    <row r="401" spans="1:12" ht="15">
      <c r="A401" s="84" t="s">
        <v>451</v>
      </c>
      <c r="B401" s="84" t="s">
        <v>324</v>
      </c>
      <c r="C401" s="84">
        <v>2</v>
      </c>
      <c r="D401" s="123">
        <v>0.00779062633696293</v>
      </c>
      <c r="E401" s="123">
        <v>0.37426190919840474</v>
      </c>
      <c r="F401" s="84" t="s">
        <v>1675</v>
      </c>
      <c r="G401" s="84" t="b">
        <v>0</v>
      </c>
      <c r="H401" s="84" t="b">
        <v>0</v>
      </c>
      <c r="I401" s="84" t="b">
        <v>0</v>
      </c>
      <c r="J401" s="84" t="b">
        <v>0</v>
      </c>
      <c r="K401" s="84" t="b">
        <v>0</v>
      </c>
      <c r="L401" s="84" t="b">
        <v>0</v>
      </c>
    </row>
    <row r="402" spans="1:12" ht="15">
      <c r="A402" s="84" t="s">
        <v>1806</v>
      </c>
      <c r="B402" s="84" t="s">
        <v>2324</v>
      </c>
      <c r="C402" s="84">
        <v>2</v>
      </c>
      <c r="D402" s="123">
        <v>0.00779062633696293</v>
      </c>
      <c r="E402" s="123">
        <v>1.3240952997326747</v>
      </c>
      <c r="F402" s="84" t="s">
        <v>1675</v>
      </c>
      <c r="G402" s="84" t="b">
        <v>0</v>
      </c>
      <c r="H402" s="84" t="b">
        <v>0</v>
      </c>
      <c r="I402" s="84" t="b">
        <v>0</v>
      </c>
      <c r="J402" s="84" t="b">
        <v>0</v>
      </c>
      <c r="K402" s="84" t="b">
        <v>0</v>
      </c>
      <c r="L402" s="84" t="b">
        <v>0</v>
      </c>
    </row>
    <row r="403" spans="1:12" ht="15">
      <c r="A403" s="84" t="s">
        <v>2324</v>
      </c>
      <c r="B403" s="84" t="s">
        <v>2358</v>
      </c>
      <c r="C403" s="84">
        <v>2</v>
      </c>
      <c r="D403" s="123">
        <v>0.00779062633696293</v>
      </c>
      <c r="E403" s="123">
        <v>2.0644579892269186</v>
      </c>
      <c r="F403" s="84" t="s">
        <v>1675</v>
      </c>
      <c r="G403" s="84" t="b">
        <v>0</v>
      </c>
      <c r="H403" s="84" t="b">
        <v>0</v>
      </c>
      <c r="I403" s="84" t="b">
        <v>0</v>
      </c>
      <c r="J403" s="84" t="b">
        <v>0</v>
      </c>
      <c r="K403" s="84" t="b">
        <v>0</v>
      </c>
      <c r="L403" s="84" t="b">
        <v>0</v>
      </c>
    </row>
    <row r="404" spans="1:12" ht="15">
      <c r="A404" s="84" t="s">
        <v>2358</v>
      </c>
      <c r="B404" s="84" t="s">
        <v>1774</v>
      </c>
      <c r="C404" s="84">
        <v>2</v>
      </c>
      <c r="D404" s="123">
        <v>0.00779062633696293</v>
      </c>
      <c r="E404" s="123">
        <v>1.6665179805548809</v>
      </c>
      <c r="F404" s="84" t="s">
        <v>1675</v>
      </c>
      <c r="G404" s="84" t="b">
        <v>0</v>
      </c>
      <c r="H404" s="84" t="b">
        <v>0</v>
      </c>
      <c r="I404" s="84" t="b">
        <v>0</v>
      </c>
      <c r="J404" s="84" t="b">
        <v>0</v>
      </c>
      <c r="K404" s="84" t="b">
        <v>1</v>
      </c>
      <c r="L404" s="84" t="b">
        <v>0</v>
      </c>
    </row>
    <row r="405" spans="1:12" ht="15">
      <c r="A405" s="84" t="s">
        <v>1774</v>
      </c>
      <c r="B405" s="84" t="s">
        <v>2295</v>
      </c>
      <c r="C405" s="84">
        <v>2</v>
      </c>
      <c r="D405" s="123">
        <v>0.00779062633696293</v>
      </c>
      <c r="E405" s="123">
        <v>1.462397997898956</v>
      </c>
      <c r="F405" s="84" t="s">
        <v>1675</v>
      </c>
      <c r="G405" s="84" t="b">
        <v>0</v>
      </c>
      <c r="H405" s="84" t="b">
        <v>1</v>
      </c>
      <c r="I405" s="84" t="b">
        <v>0</v>
      </c>
      <c r="J405" s="84" t="b">
        <v>0</v>
      </c>
      <c r="K405" s="84" t="b">
        <v>0</v>
      </c>
      <c r="L405" s="84" t="b">
        <v>0</v>
      </c>
    </row>
    <row r="406" spans="1:12" ht="15">
      <c r="A406" s="84" t="s">
        <v>2295</v>
      </c>
      <c r="B406" s="84" t="s">
        <v>2301</v>
      </c>
      <c r="C406" s="84">
        <v>2</v>
      </c>
      <c r="D406" s="123">
        <v>0.00779062633696293</v>
      </c>
      <c r="E406" s="123">
        <v>1.7634279935629373</v>
      </c>
      <c r="F406" s="84" t="s">
        <v>1675</v>
      </c>
      <c r="G406" s="84" t="b">
        <v>0</v>
      </c>
      <c r="H406" s="84" t="b">
        <v>0</v>
      </c>
      <c r="I406" s="84" t="b">
        <v>0</v>
      </c>
      <c r="J406" s="84" t="b">
        <v>1</v>
      </c>
      <c r="K406" s="84" t="b">
        <v>0</v>
      </c>
      <c r="L406" s="84" t="b">
        <v>0</v>
      </c>
    </row>
    <row r="407" spans="1:12" ht="15">
      <c r="A407" s="84" t="s">
        <v>2301</v>
      </c>
      <c r="B407" s="84" t="s">
        <v>1812</v>
      </c>
      <c r="C407" s="84">
        <v>2</v>
      </c>
      <c r="D407" s="123">
        <v>0.00779062633696293</v>
      </c>
      <c r="E407" s="123">
        <v>1.7634279935629373</v>
      </c>
      <c r="F407" s="84" t="s">
        <v>1675</v>
      </c>
      <c r="G407" s="84" t="b">
        <v>1</v>
      </c>
      <c r="H407" s="84" t="b">
        <v>0</v>
      </c>
      <c r="I407" s="84" t="b">
        <v>0</v>
      </c>
      <c r="J407" s="84" t="b">
        <v>1</v>
      </c>
      <c r="K407" s="84" t="b">
        <v>0</v>
      </c>
      <c r="L407" s="84" t="b">
        <v>0</v>
      </c>
    </row>
    <row r="408" spans="1:12" ht="15">
      <c r="A408" s="84" t="s">
        <v>1812</v>
      </c>
      <c r="B408" s="84" t="s">
        <v>451</v>
      </c>
      <c r="C408" s="84">
        <v>2</v>
      </c>
      <c r="D408" s="123">
        <v>0.00779062633696293</v>
      </c>
      <c r="E408" s="123">
        <v>0.6579178087929634</v>
      </c>
      <c r="F408" s="84" t="s">
        <v>1675</v>
      </c>
      <c r="G408" s="84" t="b">
        <v>1</v>
      </c>
      <c r="H408" s="84" t="b">
        <v>0</v>
      </c>
      <c r="I408" s="84" t="b">
        <v>0</v>
      </c>
      <c r="J408" s="84" t="b">
        <v>0</v>
      </c>
      <c r="K408" s="84" t="b">
        <v>0</v>
      </c>
      <c r="L408" s="84" t="b">
        <v>0</v>
      </c>
    </row>
    <row r="409" spans="1:12" ht="15">
      <c r="A409" s="84" t="s">
        <v>451</v>
      </c>
      <c r="B409" s="84" t="s">
        <v>451</v>
      </c>
      <c r="C409" s="84">
        <v>2</v>
      </c>
      <c r="D409" s="123">
        <v>0.00779062633696293</v>
      </c>
      <c r="E409" s="123">
        <v>0.289941023498369</v>
      </c>
      <c r="F409" s="84" t="s">
        <v>1675</v>
      </c>
      <c r="G409" s="84" t="b">
        <v>0</v>
      </c>
      <c r="H409" s="84" t="b">
        <v>0</v>
      </c>
      <c r="I409" s="84" t="b">
        <v>0</v>
      </c>
      <c r="J409" s="84" t="b">
        <v>0</v>
      </c>
      <c r="K409" s="84" t="b">
        <v>0</v>
      </c>
      <c r="L409" s="84" t="b">
        <v>0</v>
      </c>
    </row>
    <row r="410" spans="1:12" ht="15">
      <c r="A410" s="84" t="s">
        <v>270</v>
      </c>
      <c r="B410" s="84" t="s">
        <v>2345</v>
      </c>
      <c r="C410" s="84">
        <v>2</v>
      </c>
      <c r="D410" s="123">
        <v>0.00779062633696293</v>
      </c>
      <c r="E410" s="123">
        <v>2.0644579892269186</v>
      </c>
      <c r="F410" s="84" t="s">
        <v>1675</v>
      </c>
      <c r="G410" s="84" t="b">
        <v>0</v>
      </c>
      <c r="H410" s="84" t="b">
        <v>0</v>
      </c>
      <c r="I410" s="84" t="b">
        <v>0</v>
      </c>
      <c r="J410" s="84" t="b">
        <v>0</v>
      </c>
      <c r="K410" s="84" t="b">
        <v>0</v>
      </c>
      <c r="L410" s="84" t="b">
        <v>0</v>
      </c>
    </row>
    <row r="411" spans="1:12" ht="15">
      <c r="A411" s="84" t="s">
        <v>2351</v>
      </c>
      <c r="B411" s="84" t="s">
        <v>2420</v>
      </c>
      <c r="C411" s="84">
        <v>2</v>
      </c>
      <c r="D411" s="123">
        <v>0.00779062633696293</v>
      </c>
      <c r="E411" s="123">
        <v>1.8883667301712372</v>
      </c>
      <c r="F411" s="84" t="s">
        <v>1675</v>
      </c>
      <c r="G411" s="84" t="b">
        <v>0</v>
      </c>
      <c r="H411" s="84" t="b">
        <v>0</v>
      </c>
      <c r="I411" s="84" t="b">
        <v>0</v>
      </c>
      <c r="J411" s="84" t="b">
        <v>0</v>
      </c>
      <c r="K411" s="84" t="b">
        <v>0</v>
      </c>
      <c r="L411" s="84" t="b">
        <v>0</v>
      </c>
    </row>
    <row r="412" spans="1:12" ht="15">
      <c r="A412" s="84" t="s">
        <v>2368</v>
      </c>
      <c r="B412" s="84" t="s">
        <v>2457</v>
      </c>
      <c r="C412" s="84">
        <v>2</v>
      </c>
      <c r="D412" s="123">
        <v>0.00779062633696293</v>
      </c>
      <c r="E412" s="123">
        <v>2.0644579892269186</v>
      </c>
      <c r="F412" s="84" t="s">
        <v>1675</v>
      </c>
      <c r="G412" s="84" t="b">
        <v>0</v>
      </c>
      <c r="H412" s="84" t="b">
        <v>0</v>
      </c>
      <c r="I412" s="84" t="b">
        <v>0</v>
      </c>
      <c r="J412" s="84" t="b">
        <v>0</v>
      </c>
      <c r="K412" s="84" t="b">
        <v>0</v>
      </c>
      <c r="L412" s="84" t="b">
        <v>0</v>
      </c>
    </row>
    <row r="413" spans="1:12" ht="15">
      <c r="A413" s="84" t="s">
        <v>2457</v>
      </c>
      <c r="B413" s="84" t="s">
        <v>2361</v>
      </c>
      <c r="C413" s="84">
        <v>2</v>
      </c>
      <c r="D413" s="123">
        <v>0.00779062633696293</v>
      </c>
      <c r="E413" s="123">
        <v>2.0644579892269186</v>
      </c>
      <c r="F413" s="84" t="s">
        <v>1675</v>
      </c>
      <c r="G413" s="84" t="b">
        <v>0</v>
      </c>
      <c r="H413" s="84" t="b">
        <v>0</v>
      </c>
      <c r="I413" s="84" t="b">
        <v>0</v>
      </c>
      <c r="J413" s="84" t="b">
        <v>0</v>
      </c>
      <c r="K413" s="84" t="b">
        <v>0</v>
      </c>
      <c r="L413" s="84" t="b">
        <v>0</v>
      </c>
    </row>
    <row r="414" spans="1:12" ht="15">
      <c r="A414" s="84" t="s">
        <v>2361</v>
      </c>
      <c r="B414" s="84" t="s">
        <v>2342</v>
      </c>
      <c r="C414" s="84">
        <v>2</v>
      </c>
      <c r="D414" s="123">
        <v>0.00779062633696293</v>
      </c>
      <c r="E414" s="123">
        <v>2.0644579892269186</v>
      </c>
      <c r="F414" s="84" t="s">
        <v>1675</v>
      </c>
      <c r="G414" s="84" t="b">
        <v>0</v>
      </c>
      <c r="H414" s="84" t="b">
        <v>0</v>
      </c>
      <c r="I414" s="84" t="b">
        <v>0</v>
      </c>
      <c r="J414" s="84" t="b">
        <v>0</v>
      </c>
      <c r="K414" s="84" t="b">
        <v>0</v>
      </c>
      <c r="L414" s="84" t="b">
        <v>0</v>
      </c>
    </row>
    <row r="415" spans="1:12" ht="15">
      <c r="A415" s="84" t="s">
        <v>2342</v>
      </c>
      <c r="B415" s="84" t="s">
        <v>451</v>
      </c>
      <c r="C415" s="84">
        <v>2</v>
      </c>
      <c r="D415" s="123">
        <v>0.00779062633696293</v>
      </c>
      <c r="E415" s="123">
        <v>1.1350390635126257</v>
      </c>
      <c r="F415" s="84" t="s">
        <v>1675</v>
      </c>
      <c r="G415" s="84" t="b">
        <v>0</v>
      </c>
      <c r="H415" s="84" t="b">
        <v>0</v>
      </c>
      <c r="I415" s="84" t="b">
        <v>0</v>
      </c>
      <c r="J415" s="84" t="b">
        <v>0</v>
      </c>
      <c r="K415" s="84" t="b">
        <v>0</v>
      </c>
      <c r="L415" s="84" t="b">
        <v>0</v>
      </c>
    </row>
    <row r="416" spans="1:12" ht="15">
      <c r="A416" s="84" t="s">
        <v>451</v>
      </c>
      <c r="B416" s="84" t="s">
        <v>2357</v>
      </c>
      <c r="C416" s="84">
        <v>2</v>
      </c>
      <c r="D416" s="123">
        <v>0.00779062633696293</v>
      </c>
      <c r="E416" s="123">
        <v>1.2193599492126617</v>
      </c>
      <c r="F416" s="84" t="s">
        <v>1675</v>
      </c>
      <c r="G416" s="84" t="b">
        <v>0</v>
      </c>
      <c r="H416" s="84" t="b">
        <v>0</v>
      </c>
      <c r="I416" s="84" t="b">
        <v>0</v>
      </c>
      <c r="J416" s="84" t="b">
        <v>0</v>
      </c>
      <c r="K416" s="84" t="b">
        <v>0</v>
      </c>
      <c r="L416" s="84" t="b">
        <v>0</v>
      </c>
    </row>
    <row r="417" spans="1:12" ht="15">
      <c r="A417" s="84" t="s">
        <v>2357</v>
      </c>
      <c r="B417" s="84" t="s">
        <v>2458</v>
      </c>
      <c r="C417" s="84">
        <v>2</v>
      </c>
      <c r="D417" s="123">
        <v>0.00779062633696293</v>
      </c>
      <c r="E417" s="123">
        <v>2.0644579892269186</v>
      </c>
      <c r="F417" s="84" t="s">
        <v>1675</v>
      </c>
      <c r="G417" s="84" t="b">
        <v>0</v>
      </c>
      <c r="H417" s="84" t="b">
        <v>0</v>
      </c>
      <c r="I417" s="84" t="b">
        <v>0</v>
      </c>
      <c r="J417" s="84" t="b">
        <v>0</v>
      </c>
      <c r="K417" s="84" t="b">
        <v>0</v>
      </c>
      <c r="L417" s="84" t="b">
        <v>0</v>
      </c>
    </row>
    <row r="418" spans="1:12" ht="15">
      <c r="A418" s="84" t="s">
        <v>2466</v>
      </c>
      <c r="B418" s="84" t="s">
        <v>2467</v>
      </c>
      <c r="C418" s="84">
        <v>2</v>
      </c>
      <c r="D418" s="123">
        <v>0.00779062633696293</v>
      </c>
      <c r="E418" s="123">
        <v>2.0644579892269186</v>
      </c>
      <c r="F418" s="84" t="s">
        <v>1675</v>
      </c>
      <c r="G418" s="84" t="b">
        <v>0</v>
      </c>
      <c r="H418" s="84" t="b">
        <v>0</v>
      </c>
      <c r="I418" s="84" t="b">
        <v>0</v>
      </c>
      <c r="J418" s="84" t="b">
        <v>0</v>
      </c>
      <c r="K418" s="84" t="b">
        <v>0</v>
      </c>
      <c r="L418" s="84" t="b">
        <v>0</v>
      </c>
    </row>
    <row r="419" spans="1:12" ht="15">
      <c r="A419" s="84" t="s">
        <v>2467</v>
      </c>
      <c r="B419" s="84" t="s">
        <v>1852</v>
      </c>
      <c r="C419" s="84">
        <v>2</v>
      </c>
      <c r="D419" s="123">
        <v>0.00779062633696293</v>
      </c>
      <c r="E419" s="123">
        <v>2.0644579892269186</v>
      </c>
      <c r="F419" s="84" t="s">
        <v>1675</v>
      </c>
      <c r="G419" s="84" t="b">
        <v>0</v>
      </c>
      <c r="H419" s="84" t="b">
        <v>0</v>
      </c>
      <c r="I419" s="84" t="b">
        <v>0</v>
      </c>
      <c r="J419" s="84" t="b">
        <v>0</v>
      </c>
      <c r="K419" s="84" t="b">
        <v>0</v>
      </c>
      <c r="L419" s="84" t="b">
        <v>0</v>
      </c>
    </row>
    <row r="420" spans="1:12" ht="15">
      <c r="A420" s="84" t="s">
        <v>1852</v>
      </c>
      <c r="B420" s="84" t="s">
        <v>2359</v>
      </c>
      <c r="C420" s="84">
        <v>2</v>
      </c>
      <c r="D420" s="123">
        <v>0.00779062633696293</v>
      </c>
      <c r="E420" s="123">
        <v>2.0644579892269186</v>
      </c>
      <c r="F420" s="84" t="s">
        <v>1675</v>
      </c>
      <c r="G420" s="84" t="b">
        <v>0</v>
      </c>
      <c r="H420" s="84" t="b">
        <v>0</v>
      </c>
      <c r="I420" s="84" t="b">
        <v>0</v>
      </c>
      <c r="J420" s="84" t="b">
        <v>0</v>
      </c>
      <c r="K420" s="84" t="b">
        <v>0</v>
      </c>
      <c r="L420" s="84" t="b">
        <v>0</v>
      </c>
    </row>
    <row r="421" spans="1:12" ht="15">
      <c r="A421" s="84" t="s">
        <v>2359</v>
      </c>
      <c r="B421" s="84" t="s">
        <v>325</v>
      </c>
      <c r="C421" s="84">
        <v>2</v>
      </c>
      <c r="D421" s="123">
        <v>0.00779062633696293</v>
      </c>
      <c r="E421" s="123">
        <v>1.6665179805548809</v>
      </c>
      <c r="F421" s="84" t="s">
        <v>1675</v>
      </c>
      <c r="G421" s="84" t="b">
        <v>0</v>
      </c>
      <c r="H421" s="84" t="b">
        <v>0</v>
      </c>
      <c r="I421" s="84" t="b">
        <v>0</v>
      </c>
      <c r="J421" s="84" t="b">
        <v>0</v>
      </c>
      <c r="K421" s="84" t="b">
        <v>0</v>
      </c>
      <c r="L421" s="84" t="b">
        <v>0</v>
      </c>
    </row>
    <row r="422" spans="1:12" ht="15">
      <c r="A422" s="84" t="s">
        <v>325</v>
      </c>
      <c r="B422" s="84" t="s">
        <v>2468</v>
      </c>
      <c r="C422" s="84">
        <v>2</v>
      </c>
      <c r="D422" s="123">
        <v>0.00779062633696293</v>
      </c>
      <c r="E422" s="123">
        <v>1.6665179805548809</v>
      </c>
      <c r="F422" s="84" t="s">
        <v>1675</v>
      </c>
      <c r="G422" s="84" t="b">
        <v>0</v>
      </c>
      <c r="H422" s="84" t="b">
        <v>0</v>
      </c>
      <c r="I422" s="84" t="b">
        <v>0</v>
      </c>
      <c r="J422" s="84" t="b">
        <v>0</v>
      </c>
      <c r="K422" s="84" t="b">
        <v>0</v>
      </c>
      <c r="L422" s="84" t="b">
        <v>0</v>
      </c>
    </row>
    <row r="423" spans="1:12" ht="15">
      <c r="A423" s="84" t="s">
        <v>2468</v>
      </c>
      <c r="B423" s="84" t="s">
        <v>2295</v>
      </c>
      <c r="C423" s="84">
        <v>2</v>
      </c>
      <c r="D423" s="123">
        <v>0.00779062633696293</v>
      </c>
      <c r="E423" s="123">
        <v>1.7634279935629373</v>
      </c>
      <c r="F423" s="84" t="s">
        <v>1675</v>
      </c>
      <c r="G423" s="84" t="b">
        <v>0</v>
      </c>
      <c r="H423" s="84" t="b">
        <v>0</v>
      </c>
      <c r="I423" s="84" t="b">
        <v>0</v>
      </c>
      <c r="J423" s="84" t="b">
        <v>0</v>
      </c>
      <c r="K423" s="84" t="b">
        <v>0</v>
      </c>
      <c r="L423" s="84" t="b">
        <v>0</v>
      </c>
    </row>
    <row r="424" spans="1:12" ht="15">
      <c r="A424" s="84" t="s">
        <v>2295</v>
      </c>
      <c r="B424" s="84" t="s">
        <v>2469</v>
      </c>
      <c r="C424" s="84">
        <v>2</v>
      </c>
      <c r="D424" s="123">
        <v>0.00779062633696293</v>
      </c>
      <c r="E424" s="123">
        <v>1.7634279935629373</v>
      </c>
      <c r="F424" s="84" t="s">
        <v>1675</v>
      </c>
      <c r="G424" s="84" t="b">
        <v>0</v>
      </c>
      <c r="H424" s="84" t="b">
        <v>0</v>
      </c>
      <c r="I424" s="84" t="b">
        <v>0</v>
      </c>
      <c r="J424" s="84" t="b">
        <v>0</v>
      </c>
      <c r="K424" s="84" t="b">
        <v>0</v>
      </c>
      <c r="L424" s="84" t="b">
        <v>0</v>
      </c>
    </row>
    <row r="425" spans="1:12" ht="15">
      <c r="A425" s="84" t="s">
        <v>2469</v>
      </c>
      <c r="B425" s="84" t="s">
        <v>2327</v>
      </c>
      <c r="C425" s="84">
        <v>2</v>
      </c>
      <c r="D425" s="123">
        <v>0.00779062633696293</v>
      </c>
      <c r="E425" s="123">
        <v>2.0644579892269186</v>
      </c>
      <c r="F425" s="84" t="s">
        <v>1675</v>
      </c>
      <c r="G425" s="84" t="b">
        <v>0</v>
      </c>
      <c r="H425" s="84" t="b">
        <v>0</v>
      </c>
      <c r="I425" s="84" t="b">
        <v>0</v>
      </c>
      <c r="J425" s="84" t="b">
        <v>0</v>
      </c>
      <c r="K425" s="84" t="b">
        <v>0</v>
      </c>
      <c r="L425" s="84" t="b">
        <v>0</v>
      </c>
    </row>
    <row r="426" spans="1:12" ht="15">
      <c r="A426" s="84" t="s">
        <v>2327</v>
      </c>
      <c r="B426" s="84" t="s">
        <v>2470</v>
      </c>
      <c r="C426" s="84">
        <v>2</v>
      </c>
      <c r="D426" s="123">
        <v>0.00779062633696293</v>
      </c>
      <c r="E426" s="123">
        <v>2.0644579892269186</v>
      </c>
      <c r="F426" s="84" t="s">
        <v>1675</v>
      </c>
      <c r="G426" s="84" t="b">
        <v>0</v>
      </c>
      <c r="H426" s="84" t="b">
        <v>0</v>
      </c>
      <c r="I426" s="84" t="b">
        <v>0</v>
      </c>
      <c r="J426" s="84" t="b">
        <v>0</v>
      </c>
      <c r="K426" s="84" t="b">
        <v>0</v>
      </c>
      <c r="L426" s="84" t="b">
        <v>0</v>
      </c>
    </row>
    <row r="427" spans="1:12" ht="15">
      <c r="A427" s="84" t="s">
        <v>2470</v>
      </c>
      <c r="B427" s="84" t="s">
        <v>1856</v>
      </c>
      <c r="C427" s="84">
        <v>2</v>
      </c>
      <c r="D427" s="123">
        <v>0.00779062633696293</v>
      </c>
      <c r="E427" s="123">
        <v>2.0644579892269186</v>
      </c>
      <c r="F427" s="84" t="s">
        <v>1675</v>
      </c>
      <c r="G427" s="84" t="b">
        <v>0</v>
      </c>
      <c r="H427" s="84" t="b">
        <v>0</v>
      </c>
      <c r="I427" s="84" t="b">
        <v>0</v>
      </c>
      <c r="J427" s="84" t="b">
        <v>0</v>
      </c>
      <c r="K427" s="84" t="b">
        <v>0</v>
      </c>
      <c r="L427" s="84" t="b">
        <v>0</v>
      </c>
    </row>
    <row r="428" spans="1:12" ht="15">
      <c r="A428" s="84" t="s">
        <v>1856</v>
      </c>
      <c r="B428" s="84" t="s">
        <v>2471</v>
      </c>
      <c r="C428" s="84">
        <v>2</v>
      </c>
      <c r="D428" s="123">
        <v>0.00779062633696293</v>
      </c>
      <c r="E428" s="123">
        <v>2.0644579892269186</v>
      </c>
      <c r="F428" s="84" t="s">
        <v>1675</v>
      </c>
      <c r="G428" s="84" t="b">
        <v>0</v>
      </c>
      <c r="H428" s="84" t="b">
        <v>0</v>
      </c>
      <c r="I428" s="84" t="b">
        <v>0</v>
      </c>
      <c r="J428" s="84" t="b">
        <v>0</v>
      </c>
      <c r="K428" s="84" t="b">
        <v>1</v>
      </c>
      <c r="L428" s="84" t="b">
        <v>0</v>
      </c>
    </row>
    <row r="429" spans="1:12" ht="15">
      <c r="A429" s="84" t="s">
        <v>2471</v>
      </c>
      <c r="B429" s="84" t="s">
        <v>1811</v>
      </c>
      <c r="C429" s="84">
        <v>2</v>
      </c>
      <c r="D429" s="123">
        <v>0.00779062633696293</v>
      </c>
      <c r="E429" s="123">
        <v>1.462397997898956</v>
      </c>
      <c r="F429" s="84" t="s">
        <v>1675</v>
      </c>
      <c r="G429" s="84" t="b">
        <v>0</v>
      </c>
      <c r="H429" s="84" t="b">
        <v>1</v>
      </c>
      <c r="I429" s="84" t="b">
        <v>0</v>
      </c>
      <c r="J429" s="84" t="b">
        <v>0</v>
      </c>
      <c r="K429" s="84" t="b">
        <v>0</v>
      </c>
      <c r="L429" s="84" t="b">
        <v>0</v>
      </c>
    </row>
    <row r="430" spans="1:12" ht="15">
      <c r="A430" s="84" t="s">
        <v>1811</v>
      </c>
      <c r="B430" s="84" t="s">
        <v>2308</v>
      </c>
      <c r="C430" s="84">
        <v>2</v>
      </c>
      <c r="D430" s="123">
        <v>0.00779062633696293</v>
      </c>
      <c r="E430" s="123">
        <v>1.462397997898956</v>
      </c>
      <c r="F430" s="84" t="s">
        <v>1675</v>
      </c>
      <c r="G430" s="84" t="b">
        <v>0</v>
      </c>
      <c r="H430" s="84" t="b">
        <v>0</v>
      </c>
      <c r="I430" s="84" t="b">
        <v>0</v>
      </c>
      <c r="J430" s="84" t="b">
        <v>0</v>
      </c>
      <c r="K430" s="84" t="b">
        <v>0</v>
      </c>
      <c r="L430" s="84" t="b">
        <v>0</v>
      </c>
    </row>
    <row r="431" spans="1:12" ht="15">
      <c r="A431" s="84" t="s">
        <v>311</v>
      </c>
      <c r="B431" s="84" t="s">
        <v>451</v>
      </c>
      <c r="C431" s="84">
        <v>10</v>
      </c>
      <c r="D431" s="123">
        <v>0.012980532138954887</v>
      </c>
      <c r="E431" s="123">
        <v>0.6901960800285136</v>
      </c>
      <c r="F431" s="84" t="s">
        <v>1676</v>
      </c>
      <c r="G431" s="84" t="b">
        <v>0</v>
      </c>
      <c r="H431" s="84" t="b">
        <v>0</v>
      </c>
      <c r="I431" s="84" t="b">
        <v>0</v>
      </c>
      <c r="J431" s="84" t="b">
        <v>0</v>
      </c>
      <c r="K431" s="84" t="b">
        <v>0</v>
      </c>
      <c r="L431" s="84" t="b">
        <v>0</v>
      </c>
    </row>
    <row r="432" spans="1:12" ht="15">
      <c r="A432" s="84" t="s">
        <v>451</v>
      </c>
      <c r="B432" s="84" t="s">
        <v>1819</v>
      </c>
      <c r="C432" s="84">
        <v>7</v>
      </c>
      <c r="D432" s="123">
        <v>0.02686200724973075</v>
      </c>
      <c r="E432" s="123">
        <v>0.6110148339808888</v>
      </c>
      <c r="F432" s="84" t="s">
        <v>1676</v>
      </c>
      <c r="G432" s="84" t="b">
        <v>0</v>
      </c>
      <c r="H432" s="84" t="b">
        <v>0</v>
      </c>
      <c r="I432" s="84" t="b">
        <v>0</v>
      </c>
      <c r="J432" s="84" t="b">
        <v>0</v>
      </c>
      <c r="K432" s="84" t="b">
        <v>0</v>
      </c>
      <c r="L432" s="84" t="b">
        <v>0</v>
      </c>
    </row>
    <row r="433" spans="1:12" ht="15">
      <c r="A433" s="84" t="s">
        <v>1819</v>
      </c>
      <c r="B433" s="84" t="s">
        <v>1820</v>
      </c>
      <c r="C433" s="84">
        <v>7</v>
      </c>
      <c r="D433" s="123">
        <v>0.02686200724973075</v>
      </c>
      <c r="E433" s="123">
        <v>0.8450980400142568</v>
      </c>
      <c r="F433" s="84" t="s">
        <v>1676</v>
      </c>
      <c r="G433" s="84" t="b">
        <v>0</v>
      </c>
      <c r="H433" s="84" t="b">
        <v>0</v>
      </c>
      <c r="I433" s="84" t="b">
        <v>0</v>
      </c>
      <c r="J433" s="84" t="b">
        <v>0</v>
      </c>
      <c r="K433" s="84" t="b">
        <v>0</v>
      </c>
      <c r="L433" s="84" t="b">
        <v>0</v>
      </c>
    </row>
    <row r="434" spans="1:12" ht="15">
      <c r="A434" s="84" t="s">
        <v>451</v>
      </c>
      <c r="B434" s="84" t="s">
        <v>1818</v>
      </c>
      <c r="C434" s="84">
        <v>5</v>
      </c>
      <c r="D434" s="123">
        <v>0.031164855878000493</v>
      </c>
      <c r="E434" s="123">
        <v>0.3099848383169076</v>
      </c>
      <c r="F434" s="84" t="s">
        <v>1676</v>
      </c>
      <c r="G434" s="84" t="b">
        <v>0</v>
      </c>
      <c r="H434" s="84" t="b">
        <v>0</v>
      </c>
      <c r="I434" s="84" t="b">
        <v>0</v>
      </c>
      <c r="J434" s="84" t="b">
        <v>0</v>
      </c>
      <c r="K434" s="84" t="b">
        <v>0</v>
      </c>
      <c r="L434" s="84" t="b">
        <v>0</v>
      </c>
    </row>
    <row r="435" spans="1:12" ht="15">
      <c r="A435" s="84" t="s">
        <v>1818</v>
      </c>
      <c r="B435" s="84" t="s">
        <v>1821</v>
      </c>
      <c r="C435" s="84">
        <v>5</v>
      </c>
      <c r="D435" s="123">
        <v>0.031164855878000493</v>
      </c>
      <c r="E435" s="123">
        <v>0.6901960800285136</v>
      </c>
      <c r="F435" s="84" t="s">
        <v>1676</v>
      </c>
      <c r="G435" s="84" t="b">
        <v>0</v>
      </c>
      <c r="H435" s="84" t="b">
        <v>0</v>
      </c>
      <c r="I435" s="84" t="b">
        <v>0</v>
      </c>
      <c r="J435" s="84" t="b">
        <v>0</v>
      </c>
      <c r="K435" s="84" t="b">
        <v>0</v>
      </c>
      <c r="L435" s="84" t="b">
        <v>0</v>
      </c>
    </row>
    <row r="436" spans="1:12" ht="15">
      <c r="A436" s="84" t="s">
        <v>1821</v>
      </c>
      <c r="B436" s="84" t="s">
        <v>1822</v>
      </c>
      <c r="C436" s="84">
        <v>5</v>
      </c>
      <c r="D436" s="123">
        <v>0.031164855878000493</v>
      </c>
      <c r="E436" s="123">
        <v>0.9912260756924948</v>
      </c>
      <c r="F436" s="84" t="s">
        <v>1676</v>
      </c>
      <c r="G436" s="84" t="b">
        <v>0</v>
      </c>
      <c r="H436" s="84" t="b">
        <v>0</v>
      </c>
      <c r="I436" s="84" t="b">
        <v>0</v>
      </c>
      <c r="J436" s="84" t="b">
        <v>0</v>
      </c>
      <c r="K436" s="84" t="b">
        <v>0</v>
      </c>
      <c r="L436" s="84" t="b">
        <v>0</v>
      </c>
    </row>
    <row r="437" spans="1:12" ht="15">
      <c r="A437" s="84" t="s">
        <v>1822</v>
      </c>
      <c r="B437" s="84" t="s">
        <v>1818</v>
      </c>
      <c r="C437" s="84">
        <v>5</v>
      </c>
      <c r="D437" s="123">
        <v>0.031164855878000493</v>
      </c>
      <c r="E437" s="123">
        <v>0.6901960800285136</v>
      </c>
      <c r="F437" s="84" t="s">
        <v>1676</v>
      </c>
      <c r="G437" s="84" t="b">
        <v>0</v>
      </c>
      <c r="H437" s="84" t="b">
        <v>0</v>
      </c>
      <c r="I437" s="84" t="b">
        <v>0</v>
      </c>
      <c r="J437" s="84" t="b">
        <v>0</v>
      </c>
      <c r="K437" s="84" t="b">
        <v>0</v>
      </c>
      <c r="L437" s="84" t="b">
        <v>0</v>
      </c>
    </row>
    <row r="438" spans="1:12" ht="15">
      <c r="A438" s="84" t="s">
        <v>1818</v>
      </c>
      <c r="B438" s="84" t="s">
        <v>1811</v>
      </c>
      <c r="C438" s="84">
        <v>5</v>
      </c>
      <c r="D438" s="123">
        <v>0.031164855878000493</v>
      </c>
      <c r="E438" s="123">
        <v>0.6901960800285136</v>
      </c>
      <c r="F438" s="84" t="s">
        <v>1676</v>
      </c>
      <c r="G438" s="84" t="b">
        <v>0</v>
      </c>
      <c r="H438" s="84" t="b">
        <v>0</v>
      </c>
      <c r="I438" s="84" t="b">
        <v>0</v>
      </c>
      <c r="J438" s="84" t="b">
        <v>0</v>
      </c>
      <c r="K438" s="84" t="b">
        <v>0</v>
      </c>
      <c r="L438" s="84" t="b">
        <v>0</v>
      </c>
    </row>
    <row r="439" spans="1:12" ht="15">
      <c r="A439" s="84" t="s">
        <v>451</v>
      </c>
      <c r="B439" s="84" t="s">
        <v>1828</v>
      </c>
      <c r="C439" s="84">
        <v>2</v>
      </c>
      <c r="D439" s="123">
        <v>0.008659212742622735</v>
      </c>
      <c r="E439" s="123">
        <v>1.359021942641668</v>
      </c>
      <c r="F439" s="84" t="s">
        <v>1677</v>
      </c>
      <c r="G439" s="84" t="b">
        <v>0</v>
      </c>
      <c r="H439" s="84" t="b">
        <v>0</v>
      </c>
      <c r="I439" s="84" t="b">
        <v>0</v>
      </c>
      <c r="J439" s="84" t="b">
        <v>0</v>
      </c>
      <c r="K439" s="84" t="b">
        <v>0</v>
      </c>
      <c r="L439" s="84" t="b">
        <v>0</v>
      </c>
    </row>
    <row r="440" spans="1:12" ht="15">
      <c r="A440" s="84" t="s">
        <v>1828</v>
      </c>
      <c r="B440" s="84" t="s">
        <v>1829</v>
      </c>
      <c r="C440" s="84">
        <v>2</v>
      </c>
      <c r="D440" s="123">
        <v>0.008659212742622735</v>
      </c>
      <c r="E440" s="123">
        <v>1.9030899869919435</v>
      </c>
      <c r="F440" s="84" t="s">
        <v>1677</v>
      </c>
      <c r="G440" s="84" t="b">
        <v>0</v>
      </c>
      <c r="H440" s="84" t="b">
        <v>0</v>
      </c>
      <c r="I440" s="84" t="b">
        <v>0</v>
      </c>
      <c r="J440" s="84" t="b">
        <v>0</v>
      </c>
      <c r="K440" s="84" t="b">
        <v>0</v>
      </c>
      <c r="L440" s="84" t="b">
        <v>0</v>
      </c>
    </row>
    <row r="441" spans="1:12" ht="15">
      <c r="A441" s="84" t="s">
        <v>1829</v>
      </c>
      <c r="B441" s="84" t="s">
        <v>1830</v>
      </c>
      <c r="C441" s="84">
        <v>2</v>
      </c>
      <c r="D441" s="123">
        <v>0.008659212742622735</v>
      </c>
      <c r="E441" s="123">
        <v>1.9030899869919435</v>
      </c>
      <c r="F441" s="84" t="s">
        <v>1677</v>
      </c>
      <c r="G441" s="84" t="b">
        <v>0</v>
      </c>
      <c r="H441" s="84" t="b">
        <v>0</v>
      </c>
      <c r="I441" s="84" t="b">
        <v>0</v>
      </c>
      <c r="J441" s="84" t="b">
        <v>0</v>
      </c>
      <c r="K441" s="84" t="b">
        <v>0</v>
      </c>
      <c r="L441" s="84" t="b">
        <v>0</v>
      </c>
    </row>
    <row r="442" spans="1:12" ht="15">
      <c r="A442" s="84" t="s">
        <v>1830</v>
      </c>
      <c r="B442" s="84" t="s">
        <v>2432</v>
      </c>
      <c r="C442" s="84">
        <v>2</v>
      </c>
      <c r="D442" s="123">
        <v>0.008659212742622735</v>
      </c>
      <c r="E442" s="123">
        <v>1.9030899869919435</v>
      </c>
      <c r="F442" s="84" t="s">
        <v>1677</v>
      </c>
      <c r="G442" s="84" t="b">
        <v>0</v>
      </c>
      <c r="H442" s="84" t="b">
        <v>0</v>
      </c>
      <c r="I442" s="84" t="b">
        <v>0</v>
      </c>
      <c r="J442" s="84" t="b">
        <v>0</v>
      </c>
      <c r="K442" s="84" t="b">
        <v>0</v>
      </c>
      <c r="L442" s="84" t="b">
        <v>0</v>
      </c>
    </row>
    <row r="443" spans="1:12" ht="15">
      <c r="A443" s="84" t="s">
        <v>2432</v>
      </c>
      <c r="B443" s="84" t="s">
        <v>2433</v>
      </c>
      <c r="C443" s="84">
        <v>2</v>
      </c>
      <c r="D443" s="123">
        <v>0.008659212742622735</v>
      </c>
      <c r="E443" s="123">
        <v>1.9030899869919435</v>
      </c>
      <c r="F443" s="84" t="s">
        <v>1677</v>
      </c>
      <c r="G443" s="84" t="b">
        <v>0</v>
      </c>
      <c r="H443" s="84" t="b">
        <v>0</v>
      </c>
      <c r="I443" s="84" t="b">
        <v>0</v>
      </c>
      <c r="J443" s="84" t="b">
        <v>0</v>
      </c>
      <c r="K443" s="84" t="b">
        <v>0</v>
      </c>
      <c r="L443" s="84" t="b">
        <v>0</v>
      </c>
    </row>
    <row r="444" spans="1:12" ht="15">
      <c r="A444" s="84" t="s">
        <v>2433</v>
      </c>
      <c r="B444" s="84" t="s">
        <v>2434</v>
      </c>
      <c r="C444" s="84">
        <v>2</v>
      </c>
      <c r="D444" s="123">
        <v>0.008659212742622735</v>
      </c>
      <c r="E444" s="123">
        <v>1.9030899869919435</v>
      </c>
      <c r="F444" s="84" t="s">
        <v>1677</v>
      </c>
      <c r="G444" s="84" t="b">
        <v>0</v>
      </c>
      <c r="H444" s="84" t="b">
        <v>0</v>
      </c>
      <c r="I444" s="84" t="b">
        <v>0</v>
      </c>
      <c r="J444" s="84" t="b">
        <v>0</v>
      </c>
      <c r="K444" s="84" t="b">
        <v>0</v>
      </c>
      <c r="L444" s="84" t="b">
        <v>0</v>
      </c>
    </row>
    <row r="445" spans="1:12" ht="15">
      <c r="A445" s="84" t="s">
        <v>2434</v>
      </c>
      <c r="B445" s="84" t="s">
        <v>1851</v>
      </c>
      <c r="C445" s="84">
        <v>2</v>
      </c>
      <c r="D445" s="123">
        <v>0.008659212742622735</v>
      </c>
      <c r="E445" s="123">
        <v>1.9030899869919435</v>
      </c>
      <c r="F445" s="84" t="s">
        <v>1677</v>
      </c>
      <c r="G445" s="84" t="b">
        <v>0</v>
      </c>
      <c r="H445" s="84" t="b">
        <v>0</v>
      </c>
      <c r="I445" s="84" t="b">
        <v>0</v>
      </c>
      <c r="J445" s="84" t="b">
        <v>0</v>
      </c>
      <c r="K445" s="84" t="b">
        <v>0</v>
      </c>
      <c r="L445" s="84" t="b">
        <v>0</v>
      </c>
    </row>
    <row r="446" spans="1:12" ht="15">
      <c r="A446" s="84" t="s">
        <v>1851</v>
      </c>
      <c r="B446" s="84" t="s">
        <v>1825</v>
      </c>
      <c r="C446" s="84">
        <v>2</v>
      </c>
      <c r="D446" s="123">
        <v>0.008659212742622735</v>
      </c>
      <c r="E446" s="123">
        <v>1.7269987279362624</v>
      </c>
      <c r="F446" s="84" t="s">
        <v>1677</v>
      </c>
      <c r="G446" s="84" t="b">
        <v>0</v>
      </c>
      <c r="H446" s="84" t="b">
        <v>0</v>
      </c>
      <c r="I446" s="84" t="b">
        <v>0</v>
      </c>
      <c r="J446" s="84" t="b">
        <v>0</v>
      </c>
      <c r="K446" s="84" t="b">
        <v>0</v>
      </c>
      <c r="L446" s="84" t="b">
        <v>0</v>
      </c>
    </row>
    <row r="447" spans="1:12" ht="15">
      <c r="A447" s="84" t="s">
        <v>1825</v>
      </c>
      <c r="B447" s="84" t="s">
        <v>2435</v>
      </c>
      <c r="C447" s="84">
        <v>2</v>
      </c>
      <c r="D447" s="123">
        <v>0.008659212742622735</v>
      </c>
      <c r="E447" s="123">
        <v>1.7269987279362624</v>
      </c>
      <c r="F447" s="84" t="s">
        <v>1677</v>
      </c>
      <c r="G447" s="84" t="b">
        <v>0</v>
      </c>
      <c r="H447" s="84" t="b">
        <v>0</v>
      </c>
      <c r="I447" s="84" t="b">
        <v>0</v>
      </c>
      <c r="J447" s="84" t="b">
        <v>0</v>
      </c>
      <c r="K447" s="84" t="b">
        <v>0</v>
      </c>
      <c r="L447" s="84" t="b">
        <v>0</v>
      </c>
    </row>
    <row r="448" spans="1:12" ht="15">
      <c r="A448" s="84" t="s">
        <v>2435</v>
      </c>
      <c r="B448" s="84" t="s">
        <v>2436</v>
      </c>
      <c r="C448" s="84">
        <v>2</v>
      </c>
      <c r="D448" s="123">
        <v>0.008659212742622735</v>
      </c>
      <c r="E448" s="123">
        <v>1.9030899869919435</v>
      </c>
      <c r="F448" s="84" t="s">
        <v>1677</v>
      </c>
      <c r="G448" s="84" t="b">
        <v>0</v>
      </c>
      <c r="H448" s="84" t="b">
        <v>0</v>
      </c>
      <c r="I448" s="84" t="b">
        <v>0</v>
      </c>
      <c r="J448" s="84" t="b">
        <v>0</v>
      </c>
      <c r="K448" s="84" t="b">
        <v>0</v>
      </c>
      <c r="L448" s="84" t="b">
        <v>0</v>
      </c>
    </row>
    <row r="449" spans="1:12" ht="15">
      <c r="A449" s="84" t="s">
        <v>2436</v>
      </c>
      <c r="B449" s="84" t="s">
        <v>2437</v>
      </c>
      <c r="C449" s="84">
        <v>2</v>
      </c>
      <c r="D449" s="123">
        <v>0.008659212742622735</v>
      </c>
      <c r="E449" s="123">
        <v>1.9030899869919435</v>
      </c>
      <c r="F449" s="84" t="s">
        <v>1677</v>
      </c>
      <c r="G449" s="84" t="b">
        <v>0</v>
      </c>
      <c r="H449" s="84" t="b">
        <v>0</v>
      </c>
      <c r="I449" s="84" t="b">
        <v>0</v>
      </c>
      <c r="J449" s="84" t="b">
        <v>0</v>
      </c>
      <c r="K449" s="84" t="b">
        <v>0</v>
      </c>
      <c r="L449" s="84" t="b">
        <v>0</v>
      </c>
    </row>
    <row r="450" spans="1:12" ht="15">
      <c r="A450" s="84" t="s">
        <v>2437</v>
      </c>
      <c r="B450" s="84" t="s">
        <v>2438</v>
      </c>
      <c r="C450" s="84">
        <v>2</v>
      </c>
      <c r="D450" s="123">
        <v>0.008659212742622735</v>
      </c>
      <c r="E450" s="123">
        <v>1.9030899869919435</v>
      </c>
      <c r="F450" s="84" t="s">
        <v>1677</v>
      </c>
      <c r="G450" s="84" t="b">
        <v>0</v>
      </c>
      <c r="H450" s="84" t="b">
        <v>0</v>
      </c>
      <c r="I450" s="84" t="b">
        <v>0</v>
      </c>
      <c r="J450" s="84" t="b">
        <v>0</v>
      </c>
      <c r="K450" s="84" t="b">
        <v>0</v>
      </c>
      <c r="L450" s="84" t="b">
        <v>0</v>
      </c>
    </row>
    <row r="451" spans="1:12" ht="15">
      <c r="A451" s="84" t="s">
        <v>2438</v>
      </c>
      <c r="B451" s="84" t="s">
        <v>2294</v>
      </c>
      <c r="C451" s="84">
        <v>2</v>
      </c>
      <c r="D451" s="123">
        <v>0.008659212742622735</v>
      </c>
      <c r="E451" s="123">
        <v>1.9030899869919435</v>
      </c>
      <c r="F451" s="84" t="s">
        <v>1677</v>
      </c>
      <c r="G451" s="84" t="b">
        <v>0</v>
      </c>
      <c r="H451" s="84" t="b">
        <v>0</v>
      </c>
      <c r="I451" s="84" t="b">
        <v>0</v>
      </c>
      <c r="J451" s="84" t="b">
        <v>0</v>
      </c>
      <c r="K451" s="84" t="b">
        <v>0</v>
      </c>
      <c r="L451" s="84" t="b">
        <v>0</v>
      </c>
    </row>
    <row r="452" spans="1:12" ht="15">
      <c r="A452" s="84" t="s">
        <v>2294</v>
      </c>
      <c r="B452" s="84" t="s">
        <v>2439</v>
      </c>
      <c r="C452" s="84">
        <v>2</v>
      </c>
      <c r="D452" s="123">
        <v>0.008659212742622735</v>
      </c>
      <c r="E452" s="123">
        <v>1.9030899869919435</v>
      </c>
      <c r="F452" s="84" t="s">
        <v>1677</v>
      </c>
      <c r="G452" s="84" t="b">
        <v>0</v>
      </c>
      <c r="H452" s="84" t="b">
        <v>0</v>
      </c>
      <c r="I452" s="84" t="b">
        <v>0</v>
      </c>
      <c r="J452" s="84" t="b">
        <v>0</v>
      </c>
      <c r="K452" s="84" t="b">
        <v>0</v>
      </c>
      <c r="L452" s="84" t="b">
        <v>0</v>
      </c>
    </row>
    <row r="453" spans="1:12" ht="15">
      <c r="A453" s="84" t="s">
        <v>2439</v>
      </c>
      <c r="B453" s="84" t="s">
        <v>2440</v>
      </c>
      <c r="C453" s="84">
        <v>2</v>
      </c>
      <c r="D453" s="123">
        <v>0.008659212742622735</v>
      </c>
      <c r="E453" s="123">
        <v>1.9030899869919435</v>
      </c>
      <c r="F453" s="84" t="s">
        <v>1677</v>
      </c>
      <c r="G453" s="84" t="b">
        <v>0</v>
      </c>
      <c r="H453" s="84" t="b">
        <v>0</v>
      </c>
      <c r="I453" s="84" t="b">
        <v>0</v>
      </c>
      <c r="J453" s="84" t="b">
        <v>0</v>
      </c>
      <c r="K453" s="84" t="b">
        <v>0</v>
      </c>
      <c r="L453" s="84" t="b">
        <v>0</v>
      </c>
    </row>
    <row r="454" spans="1:12" ht="15">
      <c r="A454" s="84" t="s">
        <v>2440</v>
      </c>
      <c r="B454" s="84" t="s">
        <v>2441</v>
      </c>
      <c r="C454" s="84">
        <v>2</v>
      </c>
      <c r="D454" s="123">
        <v>0.008659212742622735</v>
      </c>
      <c r="E454" s="123">
        <v>1.9030899869919435</v>
      </c>
      <c r="F454" s="84" t="s">
        <v>1677</v>
      </c>
      <c r="G454" s="84" t="b">
        <v>0</v>
      </c>
      <c r="H454" s="84" t="b">
        <v>0</v>
      </c>
      <c r="I454" s="84" t="b">
        <v>0</v>
      </c>
      <c r="J454" s="84" t="b">
        <v>0</v>
      </c>
      <c r="K454" s="84" t="b">
        <v>0</v>
      </c>
      <c r="L454" s="84" t="b">
        <v>0</v>
      </c>
    </row>
    <row r="455" spans="1:12" ht="15">
      <c r="A455" s="84" t="s">
        <v>2441</v>
      </c>
      <c r="B455" s="84" t="s">
        <v>2442</v>
      </c>
      <c r="C455" s="84">
        <v>2</v>
      </c>
      <c r="D455" s="123">
        <v>0.008659212742622735</v>
      </c>
      <c r="E455" s="123">
        <v>1.9030899869919435</v>
      </c>
      <c r="F455" s="84" t="s">
        <v>1677</v>
      </c>
      <c r="G455" s="84" t="b">
        <v>0</v>
      </c>
      <c r="H455" s="84" t="b">
        <v>0</v>
      </c>
      <c r="I455" s="84" t="b">
        <v>0</v>
      </c>
      <c r="J455" s="84" t="b">
        <v>0</v>
      </c>
      <c r="K455" s="84" t="b">
        <v>0</v>
      </c>
      <c r="L455" s="84" t="b">
        <v>0</v>
      </c>
    </row>
    <row r="456" spans="1:12" ht="15">
      <c r="A456" s="84" t="s">
        <v>2442</v>
      </c>
      <c r="B456" s="84" t="s">
        <v>2443</v>
      </c>
      <c r="C456" s="84">
        <v>2</v>
      </c>
      <c r="D456" s="123">
        <v>0.008659212742622735</v>
      </c>
      <c r="E456" s="123">
        <v>1.9030899869919435</v>
      </c>
      <c r="F456" s="84" t="s">
        <v>1677</v>
      </c>
      <c r="G456" s="84" t="b">
        <v>0</v>
      </c>
      <c r="H456" s="84" t="b">
        <v>0</v>
      </c>
      <c r="I456" s="84" t="b">
        <v>0</v>
      </c>
      <c r="J456" s="84" t="b">
        <v>0</v>
      </c>
      <c r="K456" s="84" t="b">
        <v>0</v>
      </c>
      <c r="L456" s="84" t="b">
        <v>0</v>
      </c>
    </row>
    <row r="457" spans="1:12" ht="15">
      <c r="A457" s="84" t="s">
        <v>1833</v>
      </c>
      <c r="B457" s="84" t="s">
        <v>1835</v>
      </c>
      <c r="C457" s="84">
        <v>4</v>
      </c>
      <c r="D457" s="123">
        <v>0.011767433585721248</v>
      </c>
      <c r="E457" s="123">
        <v>1.3617278360175928</v>
      </c>
      <c r="F457" s="84" t="s">
        <v>1678</v>
      </c>
      <c r="G457" s="84" t="b">
        <v>0</v>
      </c>
      <c r="H457" s="84" t="b">
        <v>0</v>
      </c>
      <c r="I457" s="84" t="b">
        <v>0</v>
      </c>
      <c r="J457" s="84" t="b">
        <v>0</v>
      </c>
      <c r="K457" s="84" t="b">
        <v>0</v>
      </c>
      <c r="L457" s="84" t="b">
        <v>0</v>
      </c>
    </row>
    <row r="458" spans="1:12" ht="15">
      <c r="A458" s="84" t="s">
        <v>1835</v>
      </c>
      <c r="B458" s="84" t="s">
        <v>1806</v>
      </c>
      <c r="C458" s="84">
        <v>4</v>
      </c>
      <c r="D458" s="123">
        <v>0.011767433585721248</v>
      </c>
      <c r="E458" s="123">
        <v>1.002705893375925</v>
      </c>
      <c r="F458" s="84" t="s">
        <v>1678</v>
      </c>
      <c r="G458" s="84" t="b">
        <v>0</v>
      </c>
      <c r="H458" s="84" t="b">
        <v>0</v>
      </c>
      <c r="I458" s="84" t="b">
        <v>0</v>
      </c>
      <c r="J458" s="84" t="b">
        <v>0</v>
      </c>
      <c r="K458" s="84" t="b">
        <v>0</v>
      </c>
      <c r="L458" s="84" t="b">
        <v>0</v>
      </c>
    </row>
    <row r="459" spans="1:12" ht="15">
      <c r="A459" s="84" t="s">
        <v>1806</v>
      </c>
      <c r="B459" s="84" t="s">
        <v>1771</v>
      </c>
      <c r="C459" s="84">
        <v>4</v>
      </c>
      <c r="D459" s="123">
        <v>0.011767433585721248</v>
      </c>
      <c r="E459" s="123">
        <v>0.9637878273455552</v>
      </c>
      <c r="F459" s="84" t="s">
        <v>1678</v>
      </c>
      <c r="G459" s="84" t="b">
        <v>0</v>
      </c>
      <c r="H459" s="84" t="b">
        <v>0</v>
      </c>
      <c r="I459" s="84" t="b">
        <v>0</v>
      </c>
      <c r="J459" s="84" t="b">
        <v>0</v>
      </c>
      <c r="K459" s="84" t="b">
        <v>0</v>
      </c>
      <c r="L459" s="84" t="b">
        <v>0</v>
      </c>
    </row>
    <row r="460" spans="1:12" ht="15">
      <c r="A460" s="84" t="s">
        <v>1771</v>
      </c>
      <c r="B460" s="84" t="s">
        <v>1836</v>
      </c>
      <c r="C460" s="84">
        <v>4</v>
      </c>
      <c r="D460" s="123">
        <v>0.011767433585721248</v>
      </c>
      <c r="E460" s="123">
        <v>1.507855871695831</v>
      </c>
      <c r="F460" s="84" t="s">
        <v>1678</v>
      </c>
      <c r="G460" s="84" t="b">
        <v>0</v>
      </c>
      <c r="H460" s="84" t="b">
        <v>0</v>
      </c>
      <c r="I460" s="84" t="b">
        <v>0</v>
      </c>
      <c r="J460" s="84" t="b">
        <v>0</v>
      </c>
      <c r="K460" s="84" t="b">
        <v>0</v>
      </c>
      <c r="L460" s="84" t="b">
        <v>0</v>
      </c>
    </row>
    <row r="461" spans="1:12" ht="15">
      <c r="A461" s="84" t="s">
        <v>1836</v>
      </c>
      <c r="B461" s="84" t="s">
        <v>1832</v>
      </c>
      <c r="C461" s="84">
        <v>4</v>
      </c>
      <c r="D461" s="123">
        <v>0.011767433585721248</v>
      </c>
      <c r="E461" s="123">
        <v>1.3037358890399062</v>
      </c>
      <c r="F461" s="84" t="s">
        <v>1678</v>
      </c>
      <c r="G461" s="84" t="b">
        <v>0</v>
      </c>
      <c r="H461" s="84" t="b">
        <v>0</v>
      </c>
      <c r="I461" s="84" t="b">
        <v>0</v>
      </c>
      <c r="J461" s="84" t="b">
        <v>1</v>
      </c>
      <c r="K461" s="84" t="b">
        <v>0</v>
      </c>
      <c r="L461" s="84" t="b">
        <v>0</v>
      </c>
    </row>
    <row r="462" spans="1:12" ht="15">
      <c r="A462" s="84" t="s">
        <v>1832</v>
      </c>
      <c r="B462" s="84" t="s">
        <v>2309</v>
      </c>
      <c r="C462" s="84">
        <v>4</v>
      </c>
      <c r="D462" s="123">
        <v>0.011767433585721248</v>
      </c>
      <c r="E462" s="123">
        <v>1.3037358890399062</v>
      </c>
      <c r="F462" s="84" t="s">
        <v>1678</v>
      </c>
      <c r="G462" s="84" t="b">
        <v>1</v>
      </c>
      <c r="H462" s="84" t="b">
        <v>0</v>
      </c>
      <c r="I462" s="84" t="b">
        <v>0</v>
      </c>
      <c r="J462" s="84" t="b">
        <v>0</v>
      </c>
      <c r="K462" s="84" t="b">
        <v>0</v>
      </c>
      <c r="L462" s="84" t="b">
        <v>0</v>
      </c>
    </row>
    <row r="463" spans="1:12" ht="15">
      <c r="A463" s="84" t="s">
        <v>2309</v>
      </c>
      <c r="B463" s="84" t="s">
        <v>1881</v>
      </c>
      <c r="C463" s="84">
        <v>4</v>
      </c>
      <c r="D463" s="123">
        <v>0.011767433585721248</v>
      </c>
      <c r="E463" s="123">
        <v>1.6047658847038875</v>
      </c>
      <c r="F463" s="84" t="s">
        <v>1678</v>
      </c>
      <c r="G463" s="84" t="b">
        <v>0</v>
      </c>
      <c r="H463" s="84" t="b">
        <v>0</v>
      </c>
      <c r="I463" s="84" t="b">
        <v>0</v>
      </c>
      <c r="J463" s="84" t="b">
        <v>1</v>
      </c>
      <c r="K463" s="84" t="b">
        <v>0</v>
      </c>
      <c r="L463" s="84" t="b">
        <v>0</v>
      </c>
    </row>
    <row r="464" spans="1:12" ht="15">
      <c r="A464" s="84" t="s">
        <v>1881</v>
      </c>
      <c r="B464" s="84" t="s">
        <v>1808</v>
      </c>
      <c r="C464" s="84">
        <v>4</v>
      </c>
      <c r="D464" s="123">
        <v>0.011767433585721248</v>
      </c>
      <c r="E464" s="123">
        <v>1.3617278360175928</v>
      </c>
      <c r="F464" s="84" t="s">
        <v>1678</v>
      </c>
      <c r="G464" s="84" t="b">
        <v>1</v>
      </c>
      <c r="H464" s="84" t="b">
        <v>0</v>
      </c>
      <c r="I464" s="84" t="b">
        <v>0</v>
      </c>
      <c r="J464" s="84" t="b">
        <v>0</v>
      </c>
      <c r="K464" s="84" t="b">
        <v>0</v>
      </c>
      <c r="L464" s="84" t="b">
        <v>0</v>
      </c>
    </row>
    <row r="465" spans="1:12" ht="15">
      <c r="A465" s="84" t="s">
        <v>1808</v>
      </c>
      <c r="B465" s="84" t="s">
        <v>1834</v>
      </c>
      <c r="C465" s="84">
        <v>4</v>
      </c>
      <c r="D465" s="123">
        <v>0.011767433585721248</v>
      </c>
      <c r="E465" s="123">
        <v>1.1186897873312984</v>
      </c>
      <c r="F465" s="84" t="s">
        <v>1678</v>
      </c>
      <c r="G465" s="84" t="b">
        <v>0</v>
      </c>
      <c r="H465" s="84" t="b">
        <v>0</v>
      </c>
      <c r="I465" s="84" t="b">
        <v>0</v>
      </c>
      <c r="J465" s="84" t="b">
        <v>0</v>
      </c>
      <c r="K465" s="84" t="b">
        <v>0</v>
      </c>
      <c r="L465" s="84" t="b">
        <v>0</v>
      </c>
    </row>
    <row r="466" spans="1:12" ht="15">
      <c r="A466" s="84" t="s">
        <v>1834</v>
      </c>
      <c r="B466" s="84" t="s">
        <v>1821</v>
      </c>
      <c r="C466" s="84">
        <v>4</v>
      </c>
      <c r="D466" s="123">
        <v>0.011767433585721248</v>
      </c>
      <c r="E466" s="123">
        <v>1.3617278360175928</v>
      </c>
      <c r="F466" s="84" t="s">
        <v>1678</v>
      </c>
      <c r="G466" s="84" t="b">
        <v>0</v>
      </c>
      <c r="H466" s="84" t="b">
        <v>0</v>
      </c>
      <c r="I466" s="84" t="b">
        <v>0</v>
      </c>
      <c r="J466" s="84" t="b">
        <v>0</v>
      </c>
      <c r="K466" s="84" t="b">
        <v>0</v>
      </c>
      <c r="L466" s="84" t="b">
        <v>0</v>
      </c>
    </row>
    <row r="467" spans="1:12" ht="15">
      <c r="A467" s="84" t="s">
        <v>1821</v>
      </c>
      <c r="B467" s="84" t="s">
        <v>1806</v>
      </c>
      <c r="C467" s="84">
        <v>4</v>
      </c>
      <c r="D467" s="123">
        <v>0.011767433585721248</v>
      </c>
      <c r="E467" s="123">
        <v>1.002705893375925</v>
      </c>
      <c r="F467" s="84" t="s">
        <v>1678</v>
      </c>
      <c r="G467" s="84" t="b">
        <v>0</v>
      </c>
      <c r="H467" s="84" t="b">
        <v>0</v>
      </c>
      <c r="I467" s="84" t="b">
        <v>0</v>
      </c>
      <c r="J467" s="84" t="b">
        <v>0</v>
      </c>
      <c r="K467" s="84" t="b">
        <v>0</v>
      </c>
      <c r="L467" s="84" t="b">
        <v>0</v>
      </c>
    </row>
    <row r="468" spans="1:12" ht="15">
      <c r="A468" s="84" t="s">
        <v>320</v>
      </c>
      <c r="B468" s="84" t="s">
        <v>1833</v>
      </c>
      <c r="C468" s="84">
        <v>3</v>
      </c>
      <c r="D468" s="123">
        <v>0.010979691337709901</v>
      </c>
      <c r="E468" s="123">
        <v>1.4286746256482061</v>
      </c>
      <c r="F468" s="84" t="s">
        <v>1678</v>
      </c>
      <c r="G468" s="84" t="b">
        <v>0</v>
      </c>
      <c r="H468" s="84" t="b">
        <v>0</v>
      </c>
      <c r="I468" s="84" t="b">
        <v>0</v>
      </c>
      <c r="J468" s="84" t="b">
        <v>0</v>
      </c>
      <c r="K468" s="84" t="b">
        <v>0</v>
      </c>
      <c r="L468" s="84" t="b">
        <v>0</v>
      </c>
    </row>
    <row r="469" spans="1:12" ht="15">
      <c r="A469" s="84" t="s">
        <v>1806</v>
      </c>
      <c r="B469" s="84" t="s">
        <v>1774</v>
      </c>
      <c r="C469" s="84">
        <v>3</v>
      </c>
      <c r="D469" s="123">
        <v>0.010979691337709901</v>
      </c>
      <c r="E469" s="123">
        <v>1.0606978403536116</v>
      </c>
      <c r="F469" s="84" t="s">
        <v>1678</v>
      </c>
      <c r="G469" s="84" t="b">
        <v>0</v>
      </c>
      <c r="H469" s="84" t="b">
        <v>0</v>
      </c>
      <c r="I469" s="84" t="b">
        <v>0</v>
      </c>
      <c r="J469" s="84" t="b">
        <v>0</v>
      </c>
      <c r="K469" s="84" t="b">
        <v>1</v>
      </c>
      <c r="L469" s="84" t="b">
        <v>0</v>
      </c>
    </row>
    <row r="470" spans="1:12" ht="15">
      <c r="A470" s="84" t="s">
        <v>1774</v>
      </c>
      <c r="B470" s="84" t="s">
        <v>1806</v>
      </c>
      <c r="C470" s="84">
        <v>3</v>
      </c>
      <c r="D470" s="123">
        <v>0.010979691337709901</v>
      </c>
      <c r="E470" s="123">
        <v>1.002705893375925</v>
      </c>
      <c r="F470" s="84" t="s">
        <v>1678</v>
      </c>
      <c r="G470" s="84" t="b">
        <v>0</v>
      </c>
      <c r="H470" s="84" t="b">
        <v>1</v>
      </c>
      <c r="I470" s="84" t="b">
        <v>0</v>
      </c>
      <c r="J470" s="84" t="b">
        <v>0</v>
      </c>
      <c r="K470" s="84" t="b">
        <v>0</v>
      </c>
      <c r="L470" s="84" t="b">
        <v>0</v>
      </c>
    </row>
    <row r="471" spans="1:12" ht="15">
      <c r="A471" s="84" t="s">
        <v>1806</v>
      </c>
      <c r="B471" s="84" t="s">
        <v>1859</v>
      </c>
      <c r="C471" s="84">
        <v>3</v>
      </c>
      <c r="D471" s="123">
        <v>0.010979691337709901</v>
      </c>
      <c r="E471" s="123">
        <v>1.0606978403536116</v>
      </c>
      <c r="F471" s="84" t="s">
        <v>1678</v>
      </c>
      <c r="G471" s="84" t="b">
        <v>0</v>
      </c>
      <c r="H471" s="84" t="b">
        <v>0</v>
      </c>
      <c r="I471" s="84" t="b">
        <v>0</v>
      </c>
      <c r="J471" s="84" t="b">
        <v>0</v>
      </c>
      <c r="K471" s="84" t="b">
        <v>0</v>
      </c>
      <c r="L471" s="84" t="b">
        <v>0</v>
      </c>
    </row>
    <row r="472" spans="1:12" ht="15">
      <c r="A472" s="84" t="s">
        <v>1859</v>
      </c>
      <c r="B472" s="84" t="s">
        <v>1832</v>
      </c>
      <c r="C472" s="84">
        <v>3</v>
      </c>
      <c r="D472" s="123">
        <v>0.010979691337709901</v>
      </c>
      <c r="E472" s="123">
        <v>1.3037358890399062</v>
      </c>
      <c r="F472" s="84" t="s">
        <v>1678</v>
      </c>
      <c r="G472" s="84" t="b">
        <v>0</v>
      </c>
      <c r="H472" s="84" t="b">
        <v>0</v>
      </c>
      <c r="I472" s="84" t="b">
        <v>0</v>
      </c>
      <c r="J472" s="84" t="b">
        <v>1</v>
      </c>
      <c r="K472" s="84" t="b">
        <v>0</v>
      </c>
      <c r="L472" s="84" t="b">
        <v>0</v>
      </c>
    </row>
    <row r="473" spans="1:12" ht="15">
      <c r="A473" s="84" t="s">
        <v>1832</v>
      </c>
      <c r="B473" s="84" t="s">
        <v>1808</v>
      </c>
      <c r="C473" s="84">
        <v>3</v>
      </c>
      <c r="D473" s="123">
        <v>0.010979691337709901</v>
      </c>
      <c r="E473" s="123">
        <v>0.9357591037453117</v>
      </c>
      <c r="F473" s="84" t="s">
        <v>1678</v>
      </c>
      <c r="G473" s="84" t="b">
        <v>1</v>
      </c>
      <c r="H473" s="84" t="b">
        <v>0</v>
      </c>
      <c r="I473" s="84" t="b">
        <v>0</v>
      </c>
      <c r="J473" s="84" t="b">
        <v>0</v>
      </c>
      <c r="K473" s="84" t="b">
        <v>0</v>
      </c>
      <c r="L473" s="84" t="b">
        <v>0</v>
      </c>
    </row>
    <row r="474" spans="1:12" ht="15">
      <c r="A474" s="84" t="s">
        <v>1808</v>
      </c>
      <c r="B474" s="84" t="s">
        <v>2314</v>
      </c>
      <c r="C474" s="84">
        <v>3</v>
      </c>
      <c r="D474" s="123">
        <v>0.010979691337709901</v>
      </c>
      <c r="E474" s="123">
        <v>1.3617278360175928</v>
      </c>
      <c r="F474" s="84" t="s">
        <v>1678</v>
      </c>
      <c r="G474" s="84" t="b">
        <v>0</v>
      </c>
      <c r="H474" s="84" t="b">
        <v>0</v>
      </c>
      <c r="I474" s="84" t="b">
        <v>0</v>
      </c>
      <c r="J474" s="84" t="b">
        <v>0</v>
      </c>
      <c r="K474" s="84" t="b">
        <v>0</v>
      </c>
      <c r="L474" s="84" t="b">
        <v>0</v>
      </c>
    </row>
    <row r="475" spans="1:12" ht="15">
      <c r="A475" s="84" t="s">
        <v>2314</v>
      </c>
      <c r="B475" s="84" t="s">
        <v>1834</v>
      </c>
      <c r="C475" s="84">
        <v>3</v>
      </c>
      <c r="D475" s="123">
        <v>0.010979691337709901</v>
      </c>
      <c r="E475" s="123">
        <v>1.3617278360175928</v>
      </c>
      <c r="F475" s="84" t="s">
        <v>1678</v>
      </c>
      <c r="G475" s="84" t="b">
        <v>0</v>
      </c>
      <c r="H475" s="84" t="b">
        <v>0</v>
      </c>
      <c r="I475" s="84" t="b">
        <v>0</v>
      </c>
      <c r="J475" s="84" t="b">
        <v>0</v>
      </c>
      <c r="K475" s="84" t="b">
        <v>0</v>
      </c>
      <c r="L475" s="84" t="b">
        <v>0</v>
      </c>
    </row>
    <row r="476" spans="1:12" ht="15">
      <c r="A476" s="84" t="s">
        <v>1834</v>
      </c>
      <c r="B476" s="84" t="s">
        <v>2292</v>
      </c>
      <c r="C476" s="84">
        <v>3</v>
      </c>
      <c r="D476" s="123">
        <v>0.010979691337709901</v>
      </c>
      <c r="E476" s="123">
        <v>1.3617278360175928</v>
      </c>
      <c r="F476" s="84" t="s">
        <v>1678</v>
      </c>
      <c r="G476" s="84" t="b">
        <v>0</v>
      </c>
      <c r="H476" s="84" t="b">
        <v>0</v>
      </c>
      <c r="I476" s="84" t="b">
        <v>0</v>
      </c>
      <c r="J476" s="84" t="b">
        <v>0</v>
      </c>
      <c r="K476" s="84" t="b">
        <v>0</v>
      </c>
      <c r="L476" s="84" t="b">
        <v>0</v>
      </c>
    </row>
    <row r="477" spans="1:12" ht="15">
      <c r="A477" s="84" t="s">
        <v>2292</v>
      </c>
      <c r="B477" s="84" t="s">
        <v>2296</v>
      </c>
      <c r="C477" s="84">
        <v>3</v>
      </c>
      <c r="D477" s="123">
        <v>0.010979691337709901</v>
      </c>
      <c r="E477" s="123">
        <v>1.7297046213121872</v>
      </c>
      <c r="F477" s="84" t="s">
        <v>1678</v>
      </c>
      <c r="G477" s="84" t="b">
        <v>0</v>
      </c>
      <c r="H477" s="84" t="b">
        <v>0</v>
      </c>
      <c r="I477" s="84" t="b">
        <v>0</v>
      </c>
      <c r="J477" s="84" t="b">
        <v>0</v>
      </c>
      <c r="K477" s="84" t="b">
        <v>0</v>
      </c>
      <c r="L477" s="84" t="b">
        <v>0</v>
      </c>
    </row>
    <row r="478" spans="1:12" ht="15">
      <c r="A478" s="84" t="s">
        <v>2296</v>
      </c>
      <c r="B478" s="84" t="s">
        <v>1807</v>
      </c>
      <c r="C478" s="84">
        <v>3</v>
      </c>
      <c r="D478" s="123">
        <v>0.010979691337709901</v>
      </c>
      <c r="E478" s="123">
        <v>1.5078558716958308</v>
      </c>
      <c r="F478" s="84" t="s">
        <v>1678</v>
      </c>
      <c r="G478" s="84" t="b">
        <v>0</v>
      </c>
      <c r="H478" s="84" t="b">
        <v>0</v>
      </c>
      <c r="I478" s="84" t="b">
        <v>0</v>
      </c>
      <c r="J478" s="84" t="b">
        <v>0</v>
      </c>
      <c r="K478" s="84" t="b">
        <v>0</v>
      </c>
      <c r="L478" s="84" t="b">
        <v>0</v>
      </c>
    </row>
    <row r="479" spans="1:12" ht="15">
      <c r="A479" s="84" t="s">
        <v>1807</v>
      </c>
      <c r="B479" s="84" t="s">
        <v>2300</v>
      </c>
      <c r="C479" s="84">
        <v>3</v>
      </c>
      <c r="D479" s="123">
        <v>0.010979691337709901</v>
      </c>
      <c r="E479" s="123">
        <v>1.5078558716958308</v>
      </c>
      <c r="F479" s="84" t="s">
        <v>1678</v>
      </c>
      <c r="G479" s="84" t="b">
        <v>0</v>
      </c>
      <c r="H479" s="84" t="b">
        <v>0</v>
      </c>
      <c r="I479" s="84" t="b">
        <v>0</v>
      </c>
      <c r="J479" s="84" t="b">
        <v>0</v>
      </c>
      <c r="K479" s="84" t="b">
        <v>0</v>
      </c>
      <c r="L479" s="84" t="b">
        <v>0</v>
      </c>
    </row>
    <row r="480" spans="1:12" ht="15">
      <c r="A480" s="84" t="s">
        <v>2300</v>
      </c>
      <c r="B480" s="84" t="s">
        <v>2315</v>
      </c>
      <c r="C480" s="84">
        <v>3</v>
      </c>
      <c r="D480" s="123">
        <v>0.010979691337709901</v>
      </c>
      <c r="E480" s="123">
        <v>1.7297046213121872</v>
      </c>
      <c r="F480" s="84" t="s">
        <v>1678</v>
      </c>
      <c r="G480" s="84" t="b">
        <v>0</v>
      </c>
      <c r="H480" s="84" t="b">
        <v>0</v>
      </c>
      <c r="I480" s="84" t="b">
        <v>0</v>
      </c>
      <c r="J480" s="84" t="b">
        <v>0</v>
      </c>
      <c r="K480" s="84" t="b">
        <v>0</v>
      </c>
      <c r="L480" s="84" t="b">
        <v>0</v>
      </c>
    </row>
    <row r="481" spans="1:12" ht="15">
      <c r="A481" s="84" t="s">
        <v>2315</v>
      </c>
      <c r="B481" s="84" t="s">
        <v>2316</v>
      </c>
      <c r="C481" s="84">
        <v>3</v>
      </c>
      <c r="D481" s="123">
        <v>0.010979691337709901</v>
      </c>
      <c r="E481" s="123">
        <v>1.7297046213121872</v>
      </c>
      <c r="F481" s="84" t="s">
        <v>1678</v>
      </c>
      <c r="G481" s="84" t="b">
        <v>0</v>
      </c>
      <c r="H481" s="84" t="b">
        <v>0</v>
      </c>
      <c r="I481" s="84" t="b">
        <v>0</v>
      </c>
      <c r="J481" s="84" t="b">
        <v>0</v>
      </c>
      <c r="K481" s="84" t="b">
        <v>0</v>
      </c>
      <c r="L481" s="84" t="b">
        <v>0</v>
      </c>
    </row>
    <row r="482" spans="1:12" ht="15">
      <c r="A482" s="84" t="s">
        <v>2316</v>
      </c>
      <c r="B482" s="84" t="s">
        <v>2317</v>
      </c>
      <c r="C482" s="84">
        <v>3</v>
      </c>
      <c r="D482" s="123">
        <v>0.010979691337709901</v>
      </c>
      <c r="E482" s="123">
        <v>1.7297046213121872</v>
      </c>
      <c r="F482" s="84" t="s">
        <v>1678</v>
      </c>
      <c r="G482" s="84" t="b">
        <v>0</v>
      </c>
      <c r="H482" s="84" t="b">
        <v>0</v>
      </c>
      <c r="I482" s="84" t="b">
        <v>0</v>
      </c>
      <c r="J482" s="84" t="b">
        <v>0</v>
      </c>
      <c r="K482" s="84" t="b">
        <v>0</v>
      </c>
      <c r="L482" s="84" t="b">
        <v>0</v>
      </c>
    </row>
    <row r="483" spans="1:12" ht="15">
      <c r="A483" s="84" t="s">
        <v>2344</v>
      </c>
      <c r="B483" s="84" t="s">
        <v>1833</v>
      </c>
      <c r="C483" s="84">
        <v>3</v>
      </c>
      <c r="D483" s="123">
        <v>0.010979691337709901</v>
      </c>
      <c r="E483" s="123">
        <v>1.4286746256482061</v>
      </c>
      <c r="F483" s="84" t="s">
        <v>1678</v>
      </c>
      <c r="G483" s="84" t="b">
        <v>0</v>
      </c>
      <c r="H483" s="84" t="b">
        <v>0</v>
      </c>
      <c r="I483" s="84" t="b">
        <v>0</v>
      </c>
      <c r="J483" s="84" t="b">
        <v>0</v>
      </c>
      <c r="K483" s="84" t="b">
        <v>0</v>
      </c>
      <c r="L483" s="84" t="b">
        <v>0</v>
      </c>
    </row>
    <row r="484" spans="1:12" ht="15">
      <c r="A484" s="84" t="s">
        <v>1833</v>
      </c>
      <c r="B484" s="84" t="s">
        <v>1806</v>
      </c>
      <c r="C484" s="84">
        <v>3</v>
      </c>
      <c r="D484" s="123">
        <v>0.010979691337709901</v>
      </c>
      <c r="E484" s="123">
        <v>0.6347291080813305</v>
      </c>
      <c r="F484" s="84" t="s">
        <v>1678</v>
      </c>
      <c r="G484" s="84" t="b">
        <v>0</v>
      </c>
      <c r="H484" s="84" t="b">
        <v>0</v>
      </c>
      <c r="I484" s="84" t="b">
        <v>0</v>
      </c>
      <c r="J484" s="84" t="b">
        <v>0</v>
      </c>
      <c r="K484" s="84" t="b">
        <v>0</v>
      </c>
      <c r="L484" s="84" t="b">
        <v>0</v>
      </c>
    </row>
    <row r="485" spans="1:12" ht="15">
      <c r="A485" s="84" t="s">
        <v>1806</v>
      </c>
      <c r="B485" s="84" t="s">
        <v>451</v>
      </c>
      <c r="C485" s="84">
        <v>3</v>
      </c>
      <c r="D485" s="123">
        <v>0.010979691337709901</v>
      </c>
      <c r="E485" s="123">
        <v>0.6927210550590173</v>
      </c>
      <c r="F485" s="84" t="s">
        <v>1678</v>
      </c>
      <c r="G485" s="84" t="b">
        <v>0</v>
      </c>
      <c r="H485" s="84" t="b">
        <v>0</v>
      </c>
      <c r="I485" s="84" t="b">
        <v>0</v>
      </c>
      <c r="J485" s="84" t="b">
        <v>0</v>
      </c>
      <c r="K485" s="84" t="b">
        <v>0</v>
      </c>
      <c r="L485" s="84" t="b">
        <v>0</v>
      </c>
    </row>
    <row r="486" spans="1:12" ht="15">
      <c r="A486" s="84" t="s">
        <v>299</v>
      </c>
      <c r="B486" s="84" t="s">
        <v>1806</v>
      </c>
      <c r="C486" s="84">
        <v>2</v>
      </c>
      <c r="D486" s="123">
        <v>0.009343831685550063</v>
      </c>
      <c r="E486" s="123">
        <v>1.002705893375925</v>
      </c>
      <c r="F486" s="84" t="s">
        <v>1678</v>
      </c>
      <c r="G486" s="84" t="b">
        <v>0</v>
      </c>
      <c r="H486" s="84" t="b">
        <v>0</v>
      </c>
      <c r="I486" s="84" t="b">
        <v>0</v>
      </c>
      <c r="J486" s="84" t="b">
        <v>0</v>
      </c>
      <c r="K486" s="84" t="b">
        <v>0</v>
      </c>
      <c r="L486" s="84" t="b">
        <v>0</v>
      </c>
    </row>
    <row r="487" spans="1:12" ht="15">
      <c r="A487" s="84" t="s">
        <v>1848</v>
      </c>
      <c r="B487" s="84" t="s">
        <v>1849</v>
      </c>
      <c r="C487" s="84">
        <v>2</v>
      </c>
      <c r="D487" s="123">
        <v>0.012803946578239501</v>
      </c>
      <c r="E487" s="123">
        <v>1.6047658847038875</v>
      </c>
      <c r="F487" s="84" t="s">
        <v>1678</v>
      </c>
      <c r="G487" s="84" t="b">
        <v>0</v>
      </c>
      <c r="H487" s="84" t="b">
        <v>0</v>
      </c>
      <c r="I487" s="84" t="b">
        <v>0</v>
      </c>
      <c r="J487" s="84" t="b">
        <v>0</v>
      </c>
      <c r="K487" s="84" t="b">
        <v>0</v>
      </c>
      <c r="L487" s="84" t="b">
        <v>0</v>
      </c>
    </row>
    <row r="488" spans="1:12" ht="15">
      <c r="A488" s="84" t="s">
        <v>1849</v>
      </c>
      <c r="B488" s="84" t="s">
        <v>1850</v>
      </c>
      <c r="C488" s="84">
        <v>2</v>
      </c>
      <c r="D488" s="123">
        <v>0.012803946578239501</v>
      </c>
      <c r="E488" s="123">
        <v>1.6047658847038875</v>
      </c>
      <c r="F488" s="84" t="s">
        <v>1678</v>
      </c>
      <c r="G488" s="84" t="b">
        <v>0</v>
      </c>
      <c r="H488" s="84" t="b">
        <v>0</v>
      </c>
      <c r="I488" s="84" t="b">
        <v>0</v>
      </c>
      <c r="J488" s="84" t="b">
        <v>0</v>
      </c>
      <c r="K488" s="84" t="b">
        <v>0</v>
      </c>
      <c r="L488" s="84" t="b">
        <v>0</v>
      </c>
    </row>
    <row r="489" spans="1:12" ht="15">
      <c r="A489" s="84" t="s">
        <v>276</v>
      </c>
      <c r="B489" s="84" t="s">
        <v>2344</v>
      </c>
      <c r="C489" s="84">
        <v>2</v>
      </c>
      <c r="D489" s="123">
        <v>0.009343831685550063</v>
      </c>
      <c r="E489" s="123">
        <v>1.9057958803678685</v>
      </c>
      <c r="F489" s="84" t="s">
        <v>1678</v>
      </c>
      <c r="G489" s="84" t="b">
        <v>0</v>
      </c>
      <c r="H489" s="84" t="b">
        <v>0</v>
      </c>
      <c r="I489" s="84" t="b">
        <v>0</v>
      </c>
      <c r="J489" s="84" t="b">
        <v>0</v>
      </c>
      <c r="K489" s="84" t="b">
        <v>0</v>
      </c>
      <c r="L489" s="84" t="b">
        <v>0</v>
      </c>
    </row>
    <row r="490" spans="1:12" ht="15">
      <c r="A490" s="84" t="s">
        <v>2343</v>
      </c>
      <c r="B490" s="84" t="s">
        <v>2416</v>
      </c>
      <c r="C490" s="84">
        <v>2</v>
      </c>
      <c r="D490" s="123">
        <v>0.009343831685550063</v>
      </c>
      <c r="E490" s="123">
        <v>1.9057958803678685</v>
      </c>
      <c r="F490" s="84" t="s">
        <v>1678</v>
      </c>
      <c r="G490" s="84" t="b">
        <v>0</v>
      </c>
      <c r="H490" s="84" t="b">
        <v>0</v>
      </c>
      <c r="I490" s="84" t="b">
        <v>0</v>
      </c>
      <c r="J490" s="84" t="b">
        <v>0</v>
      </c>
      <c r="K490" s="84" t="b">
        <v>0</v>
      </c>
      <c r="L490" s="84" t="b">
        <v>0</v>
      </c>
    </row>
    <row r="491" spans="1:12" ht="15">
      <c r="A491" s="84" t="s">
        <v>2416</v>
      </c>
      <c r="B491" s="84" t="s">
        <v>2417</v>
      </c>
      <c r="C491" s="84">
        <v>2</v>
      </c>
      <c r="D491" s="123">
        <v>0.009343831685550063</v>
      </c>
      <c r="E491" s="123">
        <v>1.9057958803678685</v>
      </c>
      <c r="F491" s="84" t="s">
        <v>1678</v>
      </c>
      <c r="G491" s="84" t="b">
        <v>0</v>
      </c>
      <c r="H491" s="84" t="b">
        <v>0</v>
      </c>
      <c r="I491" s="84" t="b">
        <v>0</v>
      </c>
      <c r="J491" s="84" t="b">
        <v>0</v>
      </c>
      <c r="K491" s="84" t="b">
        <v>0</v>
      </c>
      <c r="L491" s="84" t="b">
        <v>0</v>
      </c>
    </row>
    <row r="492" spans="1:12" ht="15">
      <c r="A492" s="84" t="s">
        <v>2417</v>
      </c>
      <c r="B492" s="84" t="s">
        <v>1855</v>
      </c>
      <c r="C492" s="84">
        <v>2</v>
      </c>
      <c r="D492" s="123">
        <v>0.009343831685550063</v>
      </c>
      <c r="E492" s="123">
        <v>1.9057958803678685</v>
      </c>
      <c r="F492" s="84" t="s">
        <v>1678</v>
      </c>
      <c r="G492" s="84" t="b">
        <v>0</v>
      </c>
      <c r="H492" s="84" t="b">
        <v>0</v>
      </c>
      <c r="I492" s="84" t="b">
        <v>0</v>
      </c>
      <c r="J492" s="84" t="b">
        <v>0</v>
      </c>
      <c r="K492" s="84" t="b">
        <v>0</v>
      </c>
      <c r="L492" s="84" t="b">
        <v>0</v>
      </c>
    </row>
    <row r="493" spans="1:12" ht="15">
      <c r="A493" s="84" t="s">
        <v>1855</v>
      </c>
      <c r="B493" s="84" t="s">
        <v>1849</v>
      </c>
      <c r="C493" s="84">
        <v>2</v>
      </c>
      <c r="D493" s="123">
        <v>0.009343831685550063</v>
      </c>
      <c r="E493" s="123">
        <v>1.6047658847038875</v>
      </c>
      <c r="F493" s="84" t="s">
        <v>1678</v>
      </c>
      <c r="G493" s="84" t="b">
        <v>0</v>
      </c>
      <c r="H493" s="84" t="b">
        <v>0</v>
      </c>
      <c r="I493" s="84" t="b">
        <v>0</v>
      </c>
      <c r="J493" s="84" t="b">
        <v>0</v>
      </c>
      <c r="K493" s="84" t="b">
        <v>0</v>
      </c>
      <c r="L493" s="84" t="b">
        <v>0</v>
      </c>
    </row>
    <row r="494" spans="1:12" ht="15">
      <c r="A494" s="84" t="s">
        <v>1849</v>
      </c>
      <c r="B494" s="84" t="s">
        <v>1876</v>
      </c>
      <c r="C494" s="84">
        <v>2</v>
      </c>
      <c r="D494" s="123">
        <v>0.009343831685550063</v>
      </c>
      <c r="E494" s="123">
        <v>1.6047658847038875</v>
      </c>
      <c r="F494" s="84" t="s">
        <v>1678</v>
      </c>
      <c r="G494" s="84" t="b">
        <v>0</v>
      </c>
      <c r="H494" s="84" t="b">
        <v>0</v>
      </c>
      <c r="I494" s="84" t="b">
        <v>0</v>
      </c>
      <c r="J494" s="84" t="b">
        <v>1</v>
      </c>
      <c r="K494" s="84" t="b">
        <v>0</v>
      </c>
      <c r="L494" s="84" t="b">
        <v>0</v>
      </c>
    </row>
    <row r="495" spans="1:12" ht="15">
      <c r="A495" s="84" t="s">
        <v>1876</v>
      </c>
      <c r="B495" s="84" t="s">
        <v>2294</v>
      </c>
      <c r="C495" s="84">
        <v>2</v>
      </c>
      <c r="D495" s="123">
        <v>0.009343831685550063</v>
      </c>
      <c r="E495" s="123">
        <v>1.9057958803678685</v>
      </c>
      <c r="F495" s="84" t="s">
        <v>1678</v>
      </c>
      <c r="G495" s="84" t="b">
        <v>1</v>
      </c>
      <c r="H495" s="84" t="b">
        <v>0</v>
      </c>
      <c r="I495" s="84" t="b">
        <v>0</v>
      </c>
      <c r="J495" s="84" t="b">
        <v>0</v>
      </c>
      <c r="K495" s="84" t="b">
        <v>0</v>
      </c>
      <c r="L495" s="84" t="b">
        <v>0</v>
      </c>
    </row>
    <row r="496" spans="1:12" ht="15">
      <c r="A496" s="84" t="s">
        <v>2294</v>
      </c>
      <c r="B496" s="84" t="s">
        <v>2418</v>
      </c>
      <c r="C496" s="84">
        <v>2</v>
      </c>
      <c r="D496" s="123">
        <v>0.009343831685550063</v>
      </c>
      <c r="E496" s="123">
        <v>1.9057958803678685</v>
      </c>
      <c r="F496" s="84" t="s">
        <v>1678</v>
      </c>
      <c r="G496" s="84" t="b">
        <v>0</v>
      </c>
      <c r="H496" s="84" t="b">
        <v>0</v>
      </c>
      <c r="I496" s="84" t="b">
        <v>0</v>
      </c>
      <c r="J496" s="84" t="b">
        <v>0</v>
      </c>
      <c r="K496" s="84" t="b">
        <v>0</v>
      </c>
      <c r="L496" s="84" t="b">
        <v>0</v>
      </c>
    </row>
    <row r="497" spans="1:12" ht="15">
      <c r="A497" s="84" t="s">
        <v>2418</v>
      </c>
      <c r="B497" s="84" t="s">
        <v>2419</v>
      </c>
      <c r="C497" s="84">
        <v>2</v>
      </c>
      <c r="D497" s="123">
        <v>0.009343831685550063</v>
      </c>
      <c r="E497" s="123">
        <v>1.9057958803678685</v>
      </c>
      <c r="F497" s="84" t="s">
        <v>1678</v>
      </c>
      <c r="G497" s="84" t="b">
        <v>0</v>
      </c>
      <c r="H497" s="84" t="b">
        <v>0</v>
      </c>
      <c r="I497" s="84" t="b">
        <v>0</v>
      </c>
      <c r="J497" s="84" t="b">
        <v>0</v>
      </c>
      <c r="K497" s="84" t="b">
        <v>0</v>
      </c>
      <c r="L497" s="84" t="b">
        <v>0</v>
      </c>
    </row>
    <row r="498" spans="1:12" ht="15">
      <c r="A498" s="84" t="s">
        <v>1839</v>
      </c>
      <c r="B498" s="84" t="s">
        <v>1840</v>
      </c>
      <c r="C498" s="84">
        <v>5</v>
      </c>
      <c r="D498" s="123">
        <v>0.015564667310100287</v>
      </c>
      <c r="E498" s="123">
        <v>1.2966651902615312</v>
      </c>
      <c r="F498" s="84" t="s">
        <v>1679</v>
      </c>
      <c r="G498" s="84" t="b">
        <v>0</v>
      </c>
      <c r="H498" s="84" t="b">
        <v>0</v>
      </c>
      <c r="I498" s="84" t="b">
        <v>0</v>
      </c>
      <c r="J498" s="84" t="b">
        <v>0</v>
      </c>
      <c r="K498" s="84" t="b">
        <v>0</v>
      </c>
      <c r="L498" s="84" t="b">
        <v>0</v>
      </c>
    </row>
    <row r="499" spans="1:12" ht="15">
      <c r="A499" s="84" t="s">
        <v>1840</v>
      </c>
      <c r="B499" s="84" t="s">
        <v>1841</v>
      </c>
      <c r="C499" s="84">
        <v>5</v>
      </c>
      <c r="D499" s="123">
        <v>0.015564667310100287</v>
      </c>
      <c r="E499" s="123">
        <v>1.2966651902615312</v>
      </c>
      <c r="F499" s="84" t="s">
        <v>1679</v>
      </c>
      <c r="G499" s="84" t="b">
        <v>0</v>
      </c>
      <c r="H499" s="84" t="b">
        <v>0</v>
      </c>
      <c r="I499" s="84" t="b">
        <v>0</v>
      </c>
      <c r="J499" s="84" t="b">
        <v>0</v>
      </c>
      <c r="K499" s="84" t="b">
        <v>0</v>
      </c>
      <c r="L499" s="84" t="b">
        <v>0</v>
      </c>
    </row>
    <row r="500" spans="1:12" ht="15">
      <c r="A500" s="84" t="s">
        <v>1841</v>
      </c>
      <c r="B500" s="84" t="s">
        <v>1842</v>
      </c>
      <c r="C500" s="84">
        <v>5</v>
      </c>
      <c r="D500" s="123">
        <v>0.015564667310100287</v>
      </c>
      <c r="E500" s="123">
        <v>1.2966651902615312</v>
      </c>
      <c r="F500" s="84" t="s">
        <v>1679</v>
      </c>
      <c r="G500" s="84" t="b">
        <v>0</v>
      </c>
      <c r="H500" s="84" t="b">
        <v>0</v>
      </c>
      <c r="I500" s="84" t="b">
        <v>0</v>
      </c>
      <c r="J500" s="84" t="b">
        <v>0</v>
      </c>
      <c r="K500" s="84" t="b">
        <v>0</v>
      </c>
      <c r="L500" s="84" t="b">
        <v>0</v>
      </c>
    </row>
    <row r="501" spans="1:12" ht="15">
      <c r="A501" s="84" t="s">
        <v>1842</v>
      </c>
      <c r="B501" s="84" t="s">
        <v>1843</v>
      </c>
      <c r="C501" s="84">
        <v>5</v>
      </c>
      <c r="D501" s="123">
        <v>0.015564667310100287</v>
      </c>
      <c r="E501" s="123">
        <v>1.2966651902615312</v>
      </c>
      <c r="F501" s="84" t="s">
        <v>1679</v>
      </c>
      <c r="G501" s="84" t="b">
        <v>0</v>
      </c>
      <c r="H501" s="84" t="b">
        <v>0</v>
      </c>
      <c r="I501" s="84" t="b">
        <v>0</v>
      </c>
      <c r="J501" s="84" t="b">
        <v>0</v>
      </c>
      <c r="K501" s="84" t="b">
        <v>0</v>
      </c>
      <c r="L501" s="84" t="b">
        <v>0</v>
      </c>
    </row>
    <row r="502" spans="1:12" ht="15">
      <c r="A502" s="84" t="s">
        <v>1843</v>
      </c>
      <c r="B502" s="84" t="s">
        <v>451</v>
      </c>
      <c r="C502" s="84">
        <v>5</v>
      </c>
      <c r="D502" s="123">
        <v>0.015564667310100287</v>
      </c>
      <c r="E502" s="123">
        <v>0.9956351945975499</v>
      </c>
      <c r="F502" s="84" t="s">
        <v>1679</v>
      </c>
      <c r="G502" s="84" t="b">
        <v>0</v>
      </c>
      <c r="H502" s="84" t="b">
        <v>0</v>
      </c>
      <c r="I502" s="84" t="b">
        <v>0</v>
      </c>
      <c r="J502" s="84" t="b">
        <v>0</v>
      </c>
      <c r="K502" s="84" t="b">
        <v>0</v>
      </c>
      <c r="L502" s="84" t="b">
        <v>0</v>
      </c>
    </row>
    <row r="503" spans="1:12" ht="15">
      <c r="A503" s="84" t="s">
        <v>322</v>
      </c>
      <c r="B503" s="84" t="s">
        <v>1839</v>
      </c>
      <c r="C503" s="84">
        <v>4</v>
      </c>
      <c r="D503" s="123">
        <v>0.015975734321100457</v>
      </c>
      <c r="E503" s="123">
        <v>1.3935752032695876</v>
      </c>
      <c r="F503" s="84" t="s">
        <v>1679</v>
      </c>
      <c r="G503" s="84" t="b">
        <v>0</v>
      </c>
      <c r="H503" s="84" t="b">
        <v>0</v>
      </c>
      <c r="I503" s="84" t="b">
        <v>0</v>
      </c>
      <c r="J503" s="84" t="b">
        <v>0</v>
      </c>
      <c r="K503" s="84" t="b">
        <v>0</v>
      </c>
      <c r="L503" s="84" t="b">
        <v>0</v>
      </c>
    </row>
    <row r="504" spans="1:12" ht="15">
      <c r="A504" s="84" t="s">
        <v>1844</v>
      </c>
      <c r="B504" s="84" t="s">
        <v>1838</v>
      </c>
      <c r="C504" s="84">
        <v>3</v>
      </c>
      <c r="D504" s="123">
        <v>0.015389220830142615</v>
      </c>
      <c r="E504" s="123">
        <v>1.0925452076056064</v>
      </c>
      <c r="F504" s="84" t="s">
        <v>1679</v>
      </c>
      <c r="G504" s="84" t="b">
        <v>0</v>
      </c>
      <c r="H504" s="84" t="b">
        <v>0</v>
      </c>
      <c r="I504" s="84" t="b">
        <v>0</v>
      </c>
      <c r="J504" s="84" t="b">
        <v>0</v>
      </c>
      <c r="K504" s="84" t="b">
        <v>0</v>
      </c>
      <c r="L504" s="84" t="b">
        <v>0</v>
      </c>
    </row>
    <row r="505" spans="1:12" ht="15">
      <c r="A505" s="84" t="s">
        <v>1838</v>
      </c>
      <c r="B505" s="84" t="s">
        <v>466</v>
      </c>
      <c r="C505" s="84">
        <v>3</v>
      </c>
      <c r="D505" s="123">
        <v>0.015389220830142615</v>
      </c>
      <c r="E505" s="123">
        <v>1.2174839442139063</v>
      </c>
      <c r="F505" s="84" t="s">
        <v>1679</v>
      </c>
      <c r="G505" s="84" t="b">
        <v>0</v>
      </c>
      <c r="H505" s="84" t="b">
        <v>0</v>
      </c>
      <c r="I505" s="84" t="b">
        <v>0</v>
      </c>
      <c r="J505" s="84" t="b">
        <v>0</v>
      </c>
      <c r="K505" s="84" t="b">
        <v>0</v>
      </c>
      <c r="L505" s="84" t="b">
        <v>0</v>
      </c>
    </row>
    <row r="506" spans="1:12" ht="15">
      <c r="A506" s="84" t="s">
        <v>466</v>
      </c>
      <c r="B506" s="84" t="s">
        <v>2313</v>
      </c>
      <c r="C506" s="84">
        <v>3</v>
      </c>
      <c r="D506" s="123">
        <v>0.015389220830142615</v>
      </c>
      <c r="E506" s="123">
        <v>1.3935752032695874</v>
      </c>
      <c r="F506" s="84" t="s">
        <v>1679</v>
      </c>
      <c r="G506" s="84" t="b">
        <v>0</v>
      </c>
      <c r="H506" s="84" t="b">
        <v>0</v>
      </c>
      <c r="I506" s="84" t="b">
        <v>0</v>
      </c>
      <c r="J506" s="84" t="b">
        <v>0</v>
      </c>
      <c r="K506" s="84" t="b">
        <v>0</v>
      </c>
      <c r="L506" s="84" t="b">
        <v>0</v>
      </c>
    </row>
    <row r="507" spans="1:12" ht="15">
      <c r="A507" s="84" t="s">
        <v>2313</v>
      </c>
      <c r="B507" s="84" t="s">
        <v>451</v>
      </c>
      <c r="C507" s="84">
        <v>3</v>
      </c>
      <c r="D507" s="123">
        <v>0.015389220830142615</v>
      </c>
      <c r="E507" s="123">
        <v>0.87069645798925</v>
      </c>
      <c r="F507" s="84" t="s">
        <v>1679</v>
      </c>
      <c r="G507" s="84" t="b">
        <v>0</v>
      </c>
      <c r="H507" s="84" t="b">
        <v>0</v>
      </c>
      <c r="I507" s="84" t="b">
        <v>0</v>
      </c>
      <c r="J507" s="84" t="b">
        <v>0</v>
      </c>
      <c r="K507" s="84" t="b">
        <v>0</v>
      </c>
      <c r="L507" s="84" t="b">
        <v>0</v>
      </c>
    </row>
    <row r="508" spans="1:12" ht="15">
      <c r="A508" s="84" t="s">
        <v>451</v>
      </c>
      <c r="B508" s="84" t="s">
        <v>2332</v>
      </c>
      <c r="C508" s="84">
        <v>3</v>
      </c>
      <c r="D508" s="123">
        <v>0.015389220830142615</v>
      </c>
      <c r="E508" s="123">
        <v>1.5185139398778875</v>
      </c>
      <c r="F508" s="84" t="s">
        <v>1679</v>
      </c>
      <c r="G508" s="84" t="b">
        <v>0</v>
      </c>
      <c r="H508" s="84" t="b">
        <v>0</v>
      </c>
      <c r="I508" s="84" t="b">
        <v>0</v>
      </c>
      <c r="J508" s="84" t="b">
        <v>0</v>
      </c>
      <c r="K508" s="84" t="b">
        <v>0</v>
      </c>
      <c r="L508" s="84" t="b">
        <v>0</v>
      </c>
    </row>
    <row r="509" spans="1:12" ht="15">
      <c r="A509" s="84" t="s">
        <v>2332</v>
      </c>
      <c r="B509" s="84" t="s">
        <v>2333</v>
      </c>
      <c r="C509" s="84">
        <v>3</v>
      </c>
      <c r="D509" s="123">
        <v>0.015389220830142615</v>
      </c>
      <c r="E509" s="123">
        <v>1.5185139398778875</v>
      </c>
      <c r="F509" s="84" t="s">
        <v>1679</v>
      </c>
      <c r="G509" s="84" t="b">
        <v>0</v>
      </c>
      <c r="H509" s="84" t="b">
        <v>0</v>
      </c>
      <c r="I509" s="84" t="b">
        <v>0</v>
      </c>
      <c r="J509" s="84" t="b">
        <v>1</v>
      </c>
      <c r="K509" s="84" t="b">
        <v>0</v>
      </c>
      <c r="L509" s="84" t="b">
        <v>0</v>
      </c>
    </row>
    <row r="510" spans="1:12" ht="15">
      <c r="A510" s="84" t="s">
        <v>2333</v>
      </c>
      <c r="B510" s="84" t="s">
        <v>2334</v>
      </c>
      <c r="C510" s="84">
        <v>3</v>
      </c>
      <c r="D510" s="123">
        <v>0.015389220830142615</v>
      </c>
      <c r="E510" s="123">
        <v>1.5185139398778875</v>
      </c>
      <c r="F510" s="84" t="s">
        <v>1679</v>
      </c>
      <c r="G510" s="84" t="b">
        <v>1</v>
      </c>
      <c r="H510" s="84" t="b">
        <v>0</v>
      </c>
      <c r="I510" s="84" t="b">
        <v>0</v>
      </c>
      <c r="J510" s="84" t="b">
        <v>0</v>
      </c>
      <c r="K510" s="84" t="b">
        <v>0</v>
      </c>
      <c r="L510" s="84" t="b">
        <v>0</v>
      </c>
    </row>
    <row r="511" spans="1:12" ht="15">
      <c r="A511" s="84" t="s">
        <v>2334</v>
      </c>
      <c r="B511" s="84" t="s">
        <v>1838</v>
      </c>
      <c r="C511" s="84">
        <v>3</v>
      </c>
      <c r="D511" s="123">
        <v>0.015389220830142615</v>
      </c>
      <c r="E511" s="123">
        <v>1.2174839442139063</v>
      </c>
      <c r="F511" s="84" t="s">
        <v>1679</v>
      </c>
      <c r="G511" s="84" t="b">
        <v>0</v>
      </c>
      <c r="H511" s="84" t="b">
        <v>0</v>
      </c>
      <c r="I511" s="84" t="b">
        <v>0</v>
      </c>
      <c r="J511" s="84" t="b">
        <v>0</v>
      </c>
      <c r="K511" s="84" t="b">
        <v>0</v>
      </c>
      <c r="L511" s="84" t="b">
        <v>0</v>
      </c>
    </row>
    <row r="512" spans="1:12" ht="15">
      <c r="A512" s="84" t="s">
        <v>1838</v>
      </c>
      <c r="B512" s="84" t="s">
        <v>2335</v>
      </c>
      <c r="C512" s="84">
        <v>3</v>
      </c>
      <c r="D512" s="123">
        <v>0.015389220830142615</v>
      </c>
      <c r="E512" s="123">
        <v>1.2174839442139063</v>
      </c>
      <c r="F512" s="84" t="s">
        <v>1679</v>
      </c>
      <c r="G512" s="84" t="b">
        <v>0</v>
      </c>
      <c r="H512" s="84" t="b">
        <v>0</v>
      </c>
      <c r="I512" s="84" t="b">
        <v>0</v>
      </c>
      <c r="J512" s="84" t="b">
        <v>0</v>
      </c>
      <c r="K512" s="84" t="b">
        <v>0</v>
      </c>
      <c r="L512" s="84" t="b">
        <v>0</v>
      </c>
    </row>
    <row r="513" spans="1:12" ht="15">
      <c r="A513" s="84" t="s">
        <v>2335</v>
      </c>
      <c r="B513" s="84" t="s">
        <v>2293</v>
      </c>
      <c r="C513" s="84">
        <v>3</v>
      </c>
      <c r="D513" s="123">
        <v>0.015389220830142615</v>
      </c>
      <c r="E513" s="123">
        <v>1.3935752032695874</v>
      </c>
      <c r="F513" s="84" t="s">
        <v>1679</v>
      </c>
      <c r="G513" s="84" t="b">
        <v>0</v>
      </c>
      <c r="H513" s="84" t="b">
        <v>0</v>
      </c>
      <c r="I513" s="84" t="b">
        <v>0</v>
      </c>
      <c r="J513" s="84" t="b">
        <v>0</v>
      </c>
      <c r="K513" s="84" t="b">
        <v>0</v>
      </c>
      <c r="L513" s="84" t="b">
        <v>0</v>
      </c>
    </row>
    <row r="514" spans="1:12" ht="15">
      <c r="A514" s="84" t="s">
        <v>300</v>
      </c>
      <c r="B514" s="84" t="s">
        <v>1844</v>
      </c>
      <c r="C514" s="84">
        <v>2</v>
      </c>
      <c r="D514" s="123">
        <v>0.013461139808986252</v>
      </c>
      <c r="E514" s="123">
        <v>1.5185139398778875</v>
      </c>
      <c r="F514" s="84" t="s">
        <v>1679</v>
      </c>
      <c r="G514" s="84" t="b">
        <v>0</v>
      </c>
      <c r="H514" s="84" t="b">
        <v>0</v>
      </c>
      <c r="I514" s="84" t="b">
        <v>0</v>
      </c>
      <c r="J514" s="84" t="b">
        <v>0</v>
      </c>
      <c r="K514" s="84" t="b">
        <v>0</v>
      </c>
      <c r="L514" s="84" t="b">
        <v>0</v>
      </c>
    </row>
    <row r="515" spans="1:12" ht="15">
      <c r="A515" s="84" t="s">
        <v>1876</v>
      </c>
      <c r="B515" s="84" t="s">
        <v>1806</v>
      </c>
      <c r="C515" s="84">
        <v>2</v>
      </c>
      <c r="D515" s="123">
        <v>0.013461139808986252</v>
      </c>
      <c r="E515" s="123">
        <v>1.2966651902615312</v>
      </c>
      <c r="F515" s="84" t="s">
        <v>1679</v>
      </c>
      <c r="G515" s="84" t="b">
        <v>1</v>
      </c>
      <c r="H515" s="84" t="b">
        <v>0</v>
      </c>
      <c r="I515" s="84" t="b">
        <v>0</v>
      </c>
      <c r="J515" s="84" t="b">
        <v>0</v>
      </c>
      <c r="K515" s="84" t="b">
        <v>0</v>
      </c>
      <c r="L515" s="84" t="b">
        <v>0</v>
      </c>
    </row>
    <row r="516" spans="1:12" ht="15">
      <c r="A516" s="84" t="s">
        <v>1806</v>
      </c>
      <c r="B516" s="84" t="s">
        <v>2396</v>
      </c>
      <c r="C516" s="84">
        <v>2</v>
      </c>
      <c r="D516" s="123">
        <v>0.013461139808986252</v>
      </c>
      <c r="E516" s="123">
        <v>1.2966651902615312</v>
      </c>
      <c r="F516" s="84" t="s">
        <v>1679</v>
      </c>
      <c r="G516" s="84" t="b">
        <v>0</v>
      </c>
      <c r="H516" s="84" t="b">
        <v>0</v>
      </c>
      <c r="I516" s="84" t="b">
        <v>0</v>
      </c>
      <c r="J516" s="84" t="b">
        <v>0</v>
      </c>
      <c r="K516" s="84" t="b">
        <v>0</v>
      </c>
      <c r="L516" s="84" t="b">
        <v>0</v>
      </c>
    </row>
    <row r="517" spans="1:12" ht="15">
      <c r="A517" s="84" t="s">
        <v>2396</v>
      </c>
      <c r="B517" s="84" t="s">
        <v>2397</v>
      </c>
      <c r="C517" s="84">
        <v>2</v>
      </c>
      <c r="D517" s="123">
        <v>0.013461139808986252</v>
      </c>
      <c r="E517" s="123">
        <v>1.6946051989335686</v>
      </c>
      <c r="F517" s="84" t="s">
        <v>1679</v>
      </c>
      <c r="G517" s="84" t="b">
        <v>0</v>
      </c>
      <c r="H517" s="84" t="b">
        <v>0</v>
      </c>
      <c r="I517" s="84" t="b">
        <v>0</v>
      </c>
      <c r="J517" s="84" t="b">
        <v>0</v>
      </c>
      <c r="K517" s="84" t="b">
        <v>0</v>
      </c>
      <c r="L517" s="84" t="b">
        <v>0</v>
      </c>
    </row>
    <row r="518" spans="1:12" ht="15">
      <c r="A518" s="84" t="s">
        <v>2397</v>
      </c>
      <c r="B518" s="84" t="s">
        <v>451</v>
      </c>
      <c r="C518" s="84">
        <v>2</v>
      </c>
      <c r="D518" s="123">
        <v>0.013461139808986252</v>
      </c>
      <c r="E518" s="123">
        <v>0.9956351945975499</v>
      </c>
      <c r="F518" s="84" t="s">
        <v>1679</v>
      </c>
      <c r="G518" s="84" t="b">
        <v>0</v>
      </c>
      <c r="H518" s="84" t="b">
        <v>0</v>
      </c>
      <c r="I518" s="84" t="b">
        <v>0</v>
      </c>
      <c r="J518" s="84" t="b">
        <v>0</v>
      </c>
      <c r="K518" s="84" t="b">
        <v>0</v>
      </c>
      <c r="L518" s="84" t="b">
        <v>0</v>
      </c>
    </row>
    <row r="519" spans="1:12" ht="15">
      <c r="A519" s="84" t="s">
        <v>1848</v>
      </c>
      <c r="B519" s="84" t="s">
        <v>1849</v>
      </c>
      <c r="C519" s="84">
        <v>8</v>
      </c>
      <c r="D519" s="123">
        <v>0.021672770345314615</v>
      </c>
      <c r="E519" s="123">
        <v>1.1796953833245065</v>
      </c>
      <c r="F519" s="84" t="s">
        <v>1680</v>
      </c>
      <c r="G519" s="84" t="b">
        <v>0</v>
      </c>
      <c r="H519" s="84" t="b">
        <v>0</v>
      </c>
      <c r="I519" s="84" t="b">
        <v>0</v>
      </c>
      <c r="J519" s="84" t="b">
        <v>0</v>
      </c>
      <c r="K519" s="84" t="b">
        <v>0</v>
      </c>
      <c r="L519" s="84" t="b">
        <v>0</v>
      </c>
    </row>
    <row r="520" spans="1:12" ht="15">
      <c r="A520" s="84" t="s">
        <v>1849</v>
      </c>
      <c r="B520" s="84" t="s">
        <v>1850</v>
      </c>
      <c r="C520" s="84">
        <v>8</v>
      </c>
      <c r="D520" s="123">
        <v>0.021672770345314615</v>
      </c>
      <c r="E520" s="123">
        <v>1.1796953833245065</v>
      </c>
      <c r="F520" s="84" t="s">
        <v>1680</v>
      </c>
      <c r="G520" s="84" t="b">
        <v>0</v>
      </c>
      <c r="H520" s="84" t="b">
        <v>0</v>
      </c>
      <c r="I520" s="84" t="b">
        <v>0</v>
      </c>
      <c r="J520" s="84" t="b">
        <v>0</v>
      </c>
      <c r="K520" s="84" t="b">
        <v>0</v>
      </c>
      <c r="L520" s="84" t="b">
        <v>0</v>
      </c>
    </row>
    <row r="521" spans="1:12" ht="15">
      <c r="A521" s="84" t="s">
        <v>1846</v>
      </c>
      <c r="B521" s="84" t="s">
        <v>1847</v>
      </c>
      <c r="C521" s="84">
        <v>4</v>
      </c>
      <c r="D521" s="123">
        <v>0.010836385172657307</v>
      </c>
      <c r="E521" s="123">
        <v>0.8786653876605253</v>
      </c>
      <c r="F521" s="84" t="s">
        <v>1680</v>
      </c>
      <c r="G521" s="84" t="b">
        <v>1</v>
      </c>
      <c r="H521" s="84" t="b">
        <v>0</v>
      </c>
      <c r="I521" s="84" t="b">
        <v>0</v>
      </c>
      <c r="J521" s="84" t="b">
        <v>0</v>
      </c>
      <c r="K521" s="84" t="b">
        <v>0</v>
      </c>
      <c r="L521" s="84" t="b">
        <v>0</v>
      </c>
    </row>
    <row r="522" spans="1:12" ht="15">
      <c r="A522" s="84" t="s">
        <v>1847</v>
      </c>
      <c r="B522" s="84" t="s">
        <v>1851</v>
      </c>
      <c r="C522" s="84">
        <v>4</v>
      </c>
      <c r="D522" s="123">
        <v>0.010836385172657307</v>
      </c>
      <c r="E522" s="123">
        <v>1.1796953833245065</v>
      </c>
      <c r="F522" s="84" t="s">
        <v>1680</v>
      </c>
      <c r="G522" s="84" t="b">
        <v>0</v>
      </c>
      <c r="H522" s="84" t="b">
        <v>0</v>
      </c>
      <c r="I522" s="84" t="b">
        <v>0</v>
      </c>
      <c r="J522" s="84" t="b">
        <v>0</v>
      </c>
      <c r="K522" s="84" t="b">
        <v>0</v>
      </c>
      <c r="L522" s="84" t="b">
        <v>0</v>
      </c>
    </row>
    <row r="523" spans="1:12" ht="15">
      <c r="A523" s="84" t="s">
        <v>1851</v>
      </c>
      <c r="B523" s="84" t="s">
        <v>1825</v>
      </c>
      <c r="C523" s="84">
        <v>4</v>
      </c>
      <c r="D523" s="123">
        <v>0.010836385172657307</v>
      </c>
      <c r="E523" s="123">
        <v>1.4807253789884876</v>
      </c>
      <c r="F523" s="84" t="s">
        <v>1680</v>
      </c>
      <c r="G523" s="84" t="b">
        <v>0</v>
      </c>
      <c r="H523" s="84" t="b">
        <v>0</v>
      </c>
      <c r="I523" s="84" t="b">
        <v>0</v>
      </c>
      <c r="J523" s="84" t="b">
        <v>0</v>
      </c>
      <c r="K523" s="84" t="b">
        <v>0</v>
      </c>
      <c r="L523" s="84" t="b">
        <v>0</v>
      </c>
    </row>
    <row r="524" spans="1:12" ht="15">
      <c r="A524" s="84" t="s">
        <v>1825</v>
      </c>
      <c r="B524" s="84" t="s">
        <v>1852</v>
      </c>
      <c r="C524" s="84">
        <v>4</v>
      </c>
      <c r="D524" s="123">
        <v>0.010836385172657307</v>
      </c>
      <c r="E524" s="123">
        <v>1.4807253789884876</v>
      </c>
      <c r="F524" s="84" t="s">
        <v>1680</v>
      </c>
      <c r="G524" s="84" t="b">
        <v>0</v>
      </c>
      <c r="H524" s="84" t="b">
        <v>0</v>
      </c>
      <c r="I524" s="84" t="b">
        <v>0</v>
      </c>
      <c r="J524" s="84" t="b">
        <v>0</v>
      </c>
      <c r="K524" s="84" t="b">
        <v>0</v>
      </c>
      <c r="L524" s="84" t="b">
        <v>0</v>
      </c>
    </row>
    <row r="525" spans="1:12" ht="15">
      <c r="A525" s="84" t="s">
        <v>1852</v>
      </c>
      <c r="B525" s="84" t="s">
        <v>1853</v>
      </c>
      <c r="C525" s="84">
        <v>4</v>
      </c>
      <c r="D525" s="123">
        <v>0.010836385172657307</v>
      </c>
      <c r="E525" s="123">
        <v>1.4807253789884876</v>
      </c>
      <c r="F525" s="84" t="s">
        <v>1680</v>
      </c>
      <c r="G525" s="84" t="b">
        <v>0</v>
      </c>
      <c r="H525" s="84" t="b">
        <v>0</v>
      </c>
      <c r="I525" s="84" t="b">
        <v>0</v>
      </c>
      <c r="J525" s="84" t="b">
        <v>0</v>
      </c>
      <c r="K525" s="84" t="b">
        <v>0</v>
      </c>
      <c r="L525" s="84" t="b">
        <v>0</v>
      </c>
    </row>
    <row r="526" spans="1:12" ht="15">
      <c r="A526" s="84" t="s">
        <v>1853</v>
      </c>
      <c r="B526" s="84" t="s">
        <v>2318</v>
      </c>
      <c r="C526" s="84">
        <v>4</v>
      </c>
      <c r="D526" s="123">
        <v>0.010836385172657307</v>
      </c>
      <c r="E526" s="123">
        <v>1.4807253789884876</v>
      </c>
      <c r="F526" s="84" t="s">
        <v>1680</v>
      </c>
      <c r="G526" s="84" t="b">
        <v>0</v>
      </c>
      <c r="H526" s="84" t="b">
        <v>0</v>
      </c>
      <c r="I526" s="84" t="b">
        <v>0</v>
      </c>
      <c r="J526" s="84" t="b">
        <v>0</v>
      </c>
      <c r="K526" s="84" t="b">
        <v>0</v>
      </c>
      <c r="L526" s="84" t="b">
        <v>0</v>
      </c>
    </row>
    <row r="527" spans="1:12" ht="15">
      <c r="A527" s="84" t="s">
        <v>2318</v>
      </c>
      <c r="B527" s="84" t="s">
        <v>1847</v>
      </c>
      <c r="C527" s="84">
        <v>4</v>
      </c>
      <c r="D527" s="123">
        <v>0.010836385172657307</v>
      </c>
      <c r="E527" s="123">
        <v>1.1796953833245065</v>
      </c>
      <c r="F527" s="84" t="s">
        <v>1680</v>
      </c>
      <c r="G527" s="84" t="b">
        <v>0</v>
      </c>
      <c r="H527" s="84" t="b">
        <v>0</v>
      </c>
      <c r="I527" s="84" t="b">
        <v>0</v>
      </c>
      <c r="J527" s="84" t="b">
        <v>0</v>
      </c>
      <c r="K527" s="84" t="b">
        <v>0</v>
      </c>
      <c r="L527" s="84" t="b">
        <v>0</v>
      </c>
    </row>
    <row r="528" spans="1:12" ht="15">
      <c r="A528" s="84" t="s">
        <v>1847</v>
      </c>
      <c r="B528" s="84" t="s">
        <v>2292</v>
      </c>
      <c r="C528" s="84">
        <v>4</v>
      </c>
      <c r="D528" s="123">
        <v>0.010836385172657307</v>
      </c>
      <c r="E528" s="123">
        <v>1.1796953833245065</v>
      </c>
      <c r="F528" s="84" t="s">
        <v>1680</v>
      </c>
      <c r="G528" s="84" t="b">
        <v>0</v>
      </c>
      <c r="H528" s="84" t="b">
        <v>0</v>
      </c>
      <c r="I528" s="84" t="b">
        <v>0</v>
      </c>
      <c r="J528" s="84" t="b">
        <v>0</v>
      </c>
      <c r="K528" s="84" t="b">
        <v>0</v>
      </c>
      <c r="L528" s="84" t="b">
        <v>0</v>
      </c>
    </row>
    <row r="529" spans="1:12" ht="15">
      <c r="A529" s="84" t="s">
        <v>2292</v>
      </c>
      <c r="B529" s="84" t="s">
        <v>2299</v>
      </c>
      <c r="C529" s="84">
        <v>4</v>
      </c>
      <c r="D529" s="123">
        <v>0.010836385172657307</v>
      </c>
      <c r="E529" s="123">
        <v>1.4807253789884876</v>
      </c>
      <c r="F529" s="84" t="s">
        <v>1680</v>
      </c>
      <c r="G529" s="84" t="b">
        <v>0</v>
      </c>
      <c r="H529" s="84" t="b">
        <v>0</v>
      </c>
      <c r="I529" s="84" t="b">
        <v>0</v>
      </c>
      <c r="J529" s="84" t="b">
        <v>0</v>
      </c>
      <c r="K529" s="84" t="b">
        <v>0</v>
      </c>
      <c r="L529" s="84" t="b">
        <v>0</v>
      </c>
    </row>
    <row r="530" spans="1:12" ht="15">
      <c r="A530" s="84" t="s">
        <v>2299</v>
      </c>
      <c r="B530" s="84" t="s">
        <v>2319</v>
      </c>
      <c r="C530" s="84">
        <v>4</v>
      </c>
      <c r="D530" s="123">
        <v>0.010836385172657307</v>
      </c>
      <c r="E530" s="123">
        <v>1.4807253789884876</v>
      </c>
      <c r="F530" s="84" t="s">
        <v>1680</v>
      </c>
      <c r="G530" s="84" t="b">
        <v>0</v>
      </c>
      <c r="H530" s="84" t="b">
        <v>0</v>
      </c>
      <c r="I530" s="84" t="b">
        <v>0</v>
      </c>
      <c r="J530" s="84" t="b">
        <v>0</v>
      </c>
      <c r="K530" s="84" t="b">
        <v>0</v>
      </c>
      <c r="L530" s="84" t="b">
        <v>0</v>
      </c>
    </row>
    <row r="531" spans="1:12" ht="15">
      <c r="A531" s="84" t="s">
        <v>2319</v>
      </c>
      <c r="B531" s="84" t="s">
        <v>2320</v>
      </c>
      <c r="C531" s="84">
        <v>4</v>
      </c>
      <c r="D531" s="123">
        <v>0.010836385172657307</v>
      </c>
      <c r="E531" s="123">
        <v>1.4807253789884876</v>
      </c>
      <c r="F531" s="84" t="s">
        <v>1680</v>
      </c>
      <c r="G531" s="84" t="b">
        <v>0</v>
      </c>
      <c r="H531" s="84" t="b">
        <v>0</v>
      </c>
      <c r="I531" s="84" t="b">
        <v>0</v>
      </c>
      <c r="J531" s="84" t="b">
        <v>0</v>
      </c>
      <c r="K531" s="84" t="b">
        <v>0</v>
      </c>
      <c r="L531" s="84" t="b">
        <v>0</v>
      </c>
    </row>
    <row r="532" spans="1:12" ht="15">
      <c r="A532" s="84" t="s">
        <v>2320</v>
      </c>
      <c r="B532" s="84" t="s">
        <v>2305</v>
      </c>
      <c r="C532" s="84">
        <v>4</v>
      </c>
      <c r="D532" s="123">
        <v>0.010836385172657307</v>
      </c>
      <c r="E532" s="123">
        <v>1.4807253789884876</v>
      </c>
      <c r="F532" s="84" t="s">
        <v>1680</v>
      </c>
      <c r="G532" s="84" t="b">
        <v>0</v>
      </c>
      <c r="H532" s="84" t="b">
        <v>0</v>
      </c>
      <c r="I532" s="84" t="b">
        <v>0</v>
      </c>
      <c r="J532" s="84" t="b">
        <v>0</v>
      </c>
      <c r="K532" s="84" t="b">
        <v>0</v>
      </c>
      <c r="L532" s="84" t="b">
        <v>0</v>
      </c>
    </row>
    <row r="533" spans="1:12" ht="15">
      <c r="A533" s="84" t="s">
        <v>2305</v>
      </c>
      <c r="B533" s="84" t="s">
        <v>2321</v>
      </c>
      <c r="C533" s="84">
        <v>4</v>
      </c>
      <c r="D533" s="123">
        <v>0.010836385172657307</v>
      </c>
      <c r="E533" s="123">
        <v>1.4807253789884876</v>
      </c>
      <c r="F533" s="84" t="s">
        <v>1680</v>
      </c>
      <c r="G533" s="84" t="b">
        <v>0</v>
      </c>
      <c r="H533" s="84" t="b">
        <v>0</v>
      </c>
      <c r="I533" s="84" t="b">
        <v>0</v>
      </c>
      <c r="J533" s="84" t="b">
        <v>0</v>
      </c>
      <c r="K533" s="84" t="b">
        <v>0</v>
      </c>
      <c r="L533" s="84" t="b">
        <v>0</v>
      </c>
    </row>
    <row r="534" spans="1:12" ht="15">
      <c r="A534" s="84" t="s">
        <v>1846</v>
      </c>
      <c r="B534" s="84" t="s">
        <v>1815</v>
      </c>
      <c r="C534" s="84">
        <v>4</v>
      </c>
      <c r="D534" s="123">
        <v>0.010836385172657307</v>
      </c>
      <c r="E534" s="123">
        <v>1.1796953833245065</v>
      </c>
      <c r="F534" s="84" t="s">
        <v>1680</v>
      </c>
      <c r="G534" s="84" t="b">
        <v>1</v>
      </c>
      <c r="H534" s="84" t="b">
        <v>0</v>
      </c>
      <c r="I534" s="84" t="b">
        <v>0</v>
      </c>
      <c r="J534" s="84" t="b">
        <v>0</v>
      </c>
      <c r="K534" s="84" t="b">
        <v>0</v>
      </c>
      <c r="L534" s="84" t="b">
        <v>0</v>
      </c>
    </row>
    <row r="535" spans="1:12" ht="15">
      <c r="A535" s="84" t="s">
        <v>1815</v>
      </c>
      <c r="B535" s="84" t="s">
        <v>1848</v>
      </c>
      <c r="C535" s="84">
        <v>4</v>
      </c>
      <c r="D535" s="123">
        <v>0.010836385172657307</v>
      </c>
      <c r="E535" s="123">
        <v>1.1796953833245065</v>
      </c>
      <c r="F535" s="84" t="s">
        <v>1680</v>
      </c>
      <c r="G535" s="84" t="b">
        <v>0</v>
      </c>
      <c r="H535" s="84" t="b">
        <v>0</v>
      </c>
      <c r="I535" s="84" t="b">
        <v>0</v>
      </c>
      <c r="J535" s="84" t="b">
        <v>0</v>
      </c>
      <c r="K535" s="84" t="b">
        <v>0</v>
      </c>
      <c r="L535" s="84" t="b">
        <v>0</v>
      </c>
    </row>
    <row r="536" spans="1:12" ht="15">
      <c r="A536" s="84" t="s">
        <v>1850</v>
      </c>
      <c r="B536" s="84" t="s">
        <v>1848</v>
      </c>
      <c r="C536" s="84">
        <v>4</v>
      </c>
      <c r="D536" s="123">
        <v>0.010836385172657307</v>
      </c>
      <c r="E536" s="123">
        <v>0.8786653876605253</v>
      </c>
      <c r="F536" s="84" t="s">
        <v>1680</v>
      </c>
      <c r="G536" s="84" t="b">
        <v>0</v>
      </c>
      <c r="H536" s="84" t="b">
        <v>0</v>
      </c>
      <c r="I536" s="84" t="b">
        <v>0</v>
      </c>
      <c r="J536" s="84" t="b">
        <v>0</v>
      </c>
      <c r="K536" s="84" t="b">
        <v>0</v>
      </c>
      <c r="L536" s="84" t="b">
        <v>0</v>
      </c>
    </row>
    <row r="537" spans="1:12" ht="15">
      <c r="A537" s="84" t="s">
        <v>1850</v>
      </c>
      <c r="B537" s="84" t="s">
        <v>451</v>
      </c>
      <c r="C537" s="84">
        <v>4</v>
      </c>
      <c r="D537" s="123">
        <v>0.010836385172657307</v>
      </c>
      <c r="E537" s="123">
        <v>0.936657334638212</v>
      </c>
      <c r="F537" s="84" t="s">
        <v>1680</v>
      </c>
      <c r="G537" s="84" t="b">
        <v>0</v>
      </c>
      <c r="H537" s="84" t="b">
        <v>0</v>
      </c>
      <c r="I537" s="84" t="b">
        <v>0</v>
      </c>
      <c r="J537" s="84" t="b">
        <v>0</v>
      </c>
      <c r="K537" s="84" t="b">
        <v>0</v>
      </c>
      <c r="L537" s="84" t="b">
        <v>0</v>
      </c>
    </row>
    <row r="538" spans="1:12" ht="15">
      <c r="A538" s="84" t="s">
        <v>295</v>
      </c>
      <c r="B538" s="84" t="s">
        <v>1846</v>
      </c>
      <c r="C538" s="84">
        <v>3</v>
      </c>
      <c r="D538" s="123">
        <v>0.011010490493530672</v>
      </c>
      <c r="E538" s="123">
        <v>1.3046341199328064</v>
      </c>
      <c r="F538" s="84" t="s">
        <v>1680</v>
      </c>
      <c r="G538" s="84" t="b">
        <v>0</v>
      </c>
      <c r="H538" s="84" t="b">
        <v>0</v>
      </c>
      <c r="I538" s="84" t="b">
        <v>0</v>
      </c>
      <c r="J538" s="84" t="b">
        <v>1</v>
      </c>
      <c r="K538" s="84" t="b">
        <v>0</v>
      </c>
      <c r="L538" s="84" t="b">
        <v>0</v>
      </c>
    </row>
    <row r="539" spans="1:12" ht="15">
      <c r="A539" s="84" t="s">
        <v>2321</v>
      </c>
      <c r="B539" s="84" t="s">
        <v>2337</v>
      </c>
      <c r="C539" s="84">
        <v>3</v>
      </c>
      <c r="D539" s="123">
        <v>0.011010490493530672</v>
      </c>
      <c r="E539" s="123">
        <v>1.4807253789884878</v>
      </c>
      <c r="F539" s="84" t="s">
        <v>1680</v>
      </c>
      <c r="G539" s="84" t="b">
        <v>0</v>
      </c>
      <c r="H539" s="84" t="b">
        <v>0</v>
      </c>
      <c r="I539" s="84" t="b">
        <v>0</v>
      </c>
      <c r="J539" s="84" t="b">
        <v>0</v>
      </c>
      <c r="K539" s="84" t="b">
        <v>0</v>
      </c>
      <c r="L539" s="84" t="b">
        <v>0</v>
      </c>
    </row>
    <row r="540" spans="1:12" ht="15">
      <c r="A540" s="84" t="s">
        <v>293</v>
      </c>
      <c r="B540" s="84" t="s">
        <v>1846</v>
      </c>
      <c r="C540" s="84">
        <v>3</v>
      </c>
      <c r="D540" s="123">
        <v>0.011010490493530672</v>
      </c>
      <c r="E540" s="123">
        <v>1.3046341199328064</v>
      </c>
      <c r="F540" s="84" t="s">
        <v>1680</v>
      </c>
      <c r="G540" s="84" t="b">
        <v>0</v>
      </c>
      <c r="H540" s="84" t="b">
        <v>0</v>
      </c>
      <c r="I540" s="84" t="b">
        <v>0</v>
      </c>
      <c r="J540" s="84" t="b">
        <v>1</v>
      </c>
      <c r="K540" s="84" t="b">
        <v>0</v>
      </c>
      <c r="L540" s="84" t="b">
        <v>0</v>
      </c>
    </row>
    <row r="541" spans="1:12" ht="15">
      <c r="A541" s="84" t="s">
        <v>1855</v>
      </c>
      <c r="B541" s="84" t="s">
        <v>1856</v>
      </c>
      <c r="C541" s="84">
        <v>6</v>
      </c>
      <c r="D541" s="123">
        <v>0</v>
      </c>
      <c r="E541" s="123">
        <v>1.1026623418971477</v>
      </c>
      <c r="F541" s="84" t="s">
        <v>1681</v>
      </c>
      <c r="G541" s="84" t="b">
        <v>0</v>
      </c>
      <c r="H541" s="84" t="b">
        <v>0</v>
      </c>
      <c r="I541" s="84" t="b">
        <v>0</v>
      </c>
      <c r="J541" s="84" t="b">
        <v>0</v>
      </c>
      <c r="K541" s="84" t="b">
        <v>0</v>
      </c>
      <c r="L541" s="84" t="b">
        <v>0</v>
      </c>
    </row>
    <row r="542" spans="1:12" ht="15">
      <c r="A542" s="84" t="s">
        <v>1856</v>
      </c>
      <c r="B542" s="84" t="s">
        <v>1857</v>
      </c>
      <c r="C542" s="84">
        <v>6</v>
      </c>
      <c r="D542" s="123">
        <v>0</v>
      </c>
      <c r="E542" s="123">
        <v>1.1026623418971477</v>
      </c>
      <c r="F542" s="84" t="s">
        <v>1681</v>
      </c>
      <c r="G542" s="84" t="b">
        <v>0</v>
      </c>
      <c r="H542" s="84" t="b">
        <v>0</v>
      </c>
      <c r="I542" s="84" t="b">
        <v>0</v>
      </c>
      <c r="J542" s="84" t="b">
        <v>0</v>
      </c>
      <c r="K542" s="84" t="b">
        <v>0</v>
      </c>
      <c r="L542" s="84" t="b">
        <v>0</v>
      </c>
    </row>
    <row r="543" spans="1:12" ht="15">
      <c r="A543" s="84" t="s">
        <v>1857</v>
      </c>
      <c r="B543" s="84" t="s">
        <v>451</v>
      </c>
      <c r="C543" s="84">
        <v>6</v>
      </c>
      <c r="D543" s="123">
        <v>0</v>
      </c>
      <c r="E543" s="123">
        <v>1.1026623418971477</v>
      </c>
      <c r="F543" s="84" t="s">
        <v>1681</v>
      </c>
      <c r="G543" s="84" t="b">
        <v>0</v>
      </c>
      <c r="H543" s="84" t="b">
        <v>0</v>
      </c>
      <c r="I543" s="84" t="b">
        <v>0</v>
      </c>
      <c r="J543" s="84" t="b">
        <v>0</v>
      </c>
      <c r="K543" s="84" t="b">
        <v>0</v>
      </c>
      <c r="L543" s="84" t="b">
        <v>0</v>
      </c>
    </row>
    <row r="544" spans="1:12" ht="15">
      <c r="A544" s="84" t="s">
        <v>451</v>
      </c>
      <c r="B544" s="84" t="s">
        <v>1858</v>
      </c>
      <c r="C544" s="84">
        <v>6</v>
      </c>
      <c r="D544" s="123">
        <v>0</v>
      </c>
      <c r="E544" s="123">
        <v>1.1026623418971477</v>
      </c>
      <c r="F544" s="84" t="s">
        <v>1681</v>
      </c>
      <c r="G544" s="84" t="b">
        <v>0</v>
      </c>
      <c r="H544" s="84" t="b">
        <v>0</v>
      </c>
      <c r="I544" s="84" t="b">
        <v>0</v>
      </c>
      <c r="J544" s="84" t="b">
        <v>0</v>
      </c>
      <c r="K544" s="84" t="b">
        <v>1</v>
      </c>
      <c r="L544" s="84" t="b">
        <v>0</v>
      </c>
    </row>
    <row r="545" spans="1:12" ht="15">
      <c r="A545" s="84" t="s">
        <v>1858</v>
      </c>
      <c r="B545" s="84" t="s">
        <v>1806</v>
      </c>
      <c r="C545" s="84">
        <v>6</v>
      </c>
      <c r="D545" s="123">
        <v>0</v>
      </c>
      <c r="E545" s="123">
        <v>1.1026623418971477</v>
      </c>
      <c r="F545" s="84" t="s">
        <v>1681</v>
      </c>
      <c r="G545" s="84" t="b">
        <v>0</v>
      </c>
      <c r="H545" s="84" t="b">
        <v>1</v>
      </c>
      <c r="I545" s="84" t="b">
        <v>0</v>
      </c>
      <c r="J545" s="84" t="b">
        <v>0</v>
      </c>
      <c r="K545" s="84" t="b">
        <v>0</v>
      </c>
      <c r="L545" s="84" t="b">
        <v>0</v>
      </c>
    </row>
    <row r="546" spans="1:12" ht="15">
      <c r="A546" s="84" t="s">
        <v>1806</v>
      </c>
      <c r="B546" s="84" t="s">
        <v>1859</v>
      </c>
      <c r="C546" s="84">
        <v>6</v>
      </c>
      <c r="D546" s="123">
        <v>0</v>
      </c>
      <c r="E546" s="123">
        <v>1.1026623418971477</v>
      </c>
      <c r="F546" s="84" t="s">
        <v>1681</v>
      </c>
      <c r="G546" s="84" t="b">
        <v>0</v>
      </c>
      <c r="H546" s="84" t="b">
        <v>0</v>
      </c>
      <c r="I546" s="84" t="b">
        <v>0</v>
      </c>
      <c r="J546" s="84" t="b">
        <v>0</v>
      </c>
      <c r="K546" s="84" t="b">
        <v>0</v>
      </c>
      <c r="L546" s="84" t="b">
        <v>0</v>
      </c>
    </row>
    <row r="547" spans="1:12" ht="15">
      <c r="A547" s="84" t="s">
        <v>1859</v>
      </c>
      <c r="B547" s="84" t="s">
        <v>1807</v>
      </c>
      <c r="C547" s="84">
        <v>6</v>
      </c>
      <c r="D547" s="123">
        <v>0</v>
      </c>
      <c r="E547" s="123">
        <v>1.1026623418971477</v>
      </c>
      <c r="F547" s="84" t="s">
        <v>1681</v>
      </c>
      <c r="G547" s="84" t="b">
        <v>0</v>
      </c>
      <c r="H547" s="84" t="b">
        <v>0</v>
      </c>
      <c r="I547" s="84" t="b">
        <v>0</v>
      </c>
      <c r="J547" s="84" t="b">
        <v>0</v>
      </c>
      <c r="K547" s="84" t="b">
        <v>0</v>
      </c>
      <c r="L547" s="84" t="b">
        <v>0</v>
      </c>
    </row>
    <row r="548" spans="1:12" ht="15">
      <c r="A548" s="84" t="s">
        <v>1807</v>
      </c>
      <c r="B548" s="84" t="s">
        <v>1860</v>
      </c>
      <c r="C548" s="84">
        <v>6</v>
      </c>
      <c r="D548" s="123">
        <v>0</v>
      </c>
      <c r="E548" s="123">
        <v>1.1026623418971477</v>
      </c>
      <c r="F548" s="84" t="s">
        <v>1681</v>
      </c>
      <c r="G548" s="84" t="b">
        <v>0</v>
      </c>
      <c r="H548" s="84" t="b">
        <v>0</v>
      </c>
      <c r="I548" s="84" t="b">
        <v>0</v>
      </c>
      <c r="J548" s="84" t="b">
        <v>0</v>
      </c>
      <c r="K548" s="84" t="b">
        <v>0</v>
      </c>
      <c r="L548" s="84" t="b">
        <v>0</v>
      </c>
    </row>
    <row r="549" spans="1:12" ht="15">
      <c r="A549" s="84" t="s">
        <v>1860</v>
      </c>
      <c r="B549" s="84" t="s">
        <v>1861</v>
      </c>
      <c r="C549" s="84">
        <v>6</v>
      </c>
      <c r="D549" s="123">
        <v>0</v>
      </c>
      <c r="E549" s="123">
        <v>1.1026623418971477</v>
      </c>
      <c r="F549" s="84" t="s">
        <v>1681</v>
      </c>
      <c r="G549" s="84" t="b">
        <v>0</v>
      </c>
      <c r="H549" s="84" t="b">
        <v>0</v>
      </c>
      <c r="I549" s="84" t="b">
        <v>0</v>
      </c>
      <c r="J549" s="84" t="b">
        <v>0</v>
      </c>
      <c r="K549" s="84" t="b">
        <v>0</v>
      </c>
      <c r="L549" s="84" t="b">
        <v>0</v>
      </c>
    </row>
    <row r="550" spans="1:12" ht="15">
      <c r="A550" s="84" t="s">
        <v>318</v>
      </c>
      <c r="B550" s="84" t="s">
        <v>1855</v>
      </c>
      <c r="C550" s="84">
        <v>5</v>
      </c>
      <c r="D550" s="123">
        <v>0.004828124759001513</v>
      </c>
      <c r="E550" s="123">
        <v>1.1818435879447726</v>
      </c>
      <c r="F550" s="84" t="s">
        <v>1681</v>
      </c>
      <c r="G550" s="84" t="b">
        <v>0</v>
      </c>
      <c r="H550" s="84" t="b">
        <v>0</v>
      </c>
      <c r="I550" s="84" t="b">
        <v>0</v>
      </c>
      <c r="J550" s="84" t="b">
        <v>0</v>
      </c>
      <c r="K550" s="84" t="b">
        <v>0</v>
      </c>
      <c r="L550" s="84" t="b">
        <v>0</v>
      </c>
    </row>
    <row r="551" spans="1:12" ht="15">
      <c r="A551" s="84" t="s">
        <v>1861</v>
      </c>
      <c r="B551" s="84" t="s">
        <v>2303</v>
      </c>
      <c r="C551" s="84">
        <v>5</v>
      </c>
      <c r="D551" s="123">
        <v>0.004828124759001513</v>
      </c>
      <c r="E551" s="123">
        <v>1.1026623418971477</v>
      </c>
      <c r="F551" s="84" t="s">
        <v>1681</v>
      </c>
      <c r="G551" s="84" t="b">
        <v>0</v>
      </c>
      <c r="H551" s="84" t="b">
        <v>0</v>
      </c>
      <c r="I551" s="84" t="b">
        <v>0</v>
      </c>
      <c r="J551" s="84" t="b">
        <v>0</v>
      </c>
      <c r="K551" s="84" t="b">
        <v>0</v>
      </c>
      <c r="L551" s="84" t="b">
        <v>0</v>
      </c>
    </row>
    <row r="552" spans="1:12" ht="15">
      <c r="A552" s="84" t="s">
        <v>451</v>
      </c>
      <c r="B552" s="84" t="s">
        <v>329</v>
      </c>
      <c r="C552" s="84">
        <v>3</v>
      </c>
      <c r="D552" s="123">
        <v>0</v>
      </c>
      <c r="E552" s="123">
        <v>1.2130748253088512</v>
      </c>
      <c r="F552" s="84" t="s">
        <v>1682</v>
      </c>
      <c r="G552" s="84" t="b">
        <v>0</v>
      </c>
      <c r="H552" s="84" t="b">
        <v>0</v>
      </c>
      <c r="I552" s="84" t="b">
        <v>0</v>
      </c>
      <c r="J552" s="84" t="b">
        <v>0</v>
      </c>
      <c r="K552" s="84" t="b">
        <v>0</v>
      </c>
      <c r="L552" s="84" t="b">
        <v>0</v>
      </c>
    </row>
    <row r="553" spans="1:12" ht="15">
      <c r="A553" s="84" t="s">
        <v>329</v>
      </c>
      <c r="B553" s="84" t="s">
        <v>1863</v>
      </c>
      <c r="C553" s="84">
        <v>3</v>
      </c>
      <c r="D553" s="123">
        <v>0</v>
      </c>
      <c r="E553" s="123">
        <v>1.2130748253088512</v>
      </c>
      <c r="F553" s="84" t="s">
        <v>1682</v>
      </c>
      <c r="G553" s="84" t="b">
        <v>0</v>
      </c>
      <c r="H553" s="84" t="b">
        <v>0</v>
      </c>
      <c r="I553" s="84" t="b">
        <v>0</v>
      </c>
      <c r="J553" s="84" t="b">
        <v>0</v>
      </c>
      <c r="K553" s="84" t="b">
        <v>0</v>
      </c>
      <c r="L553" s="84" t="b">
        <v>0</v>
      </c>
    </row>
    <row r="554" spans="1:12" ht="15">
      <c r="A554" s="84" t="s">
        <v>1863</v>
      </c>
      <c r="B554" s="84" t="s">
        <v>1864</v>
      </c>
      <c r="C554" s="84">
        <v>3</v>
      </c>
      <c r="D554" s="123">
        <v>0</v>
      </c>
      <c r="E554" s="123">
        <v>1.2130748253088512</v>
      </c>
      <c r="F554" s="84" t="s">
        <v>1682</v>
      </c>
      <c r="G554" s="84" t="b">
        <v>0</v>
      </c>
      <c r="H554" s="84" t="b">
        <v>0</v>
      </c>
      <c r="I554" s="84" t="b">
        <v>0</v>
      </c>
      <c r="J554" s="84" t="b">
        <v>0</v>
      </c>
      <c r="K554" s="84" t="b">
        <v>0</v>
      </c>
      <c r="L554" s="84" t="b">
        <v>0</v>
      </c>
    </row>
    <row r="555" spans="1:12" ht="15">
      <c r="A555" s="84" t="s">
        <v>1864</v>
      </c>
      <c r="B555" s="84" t="s">
        <v>1865</v>
      </c>
      <c r="C555" s="84">
        <v>3</v>
      </c>
      <c r="D555" s="123">
        <v>0</v>
      </c>
      <c r="E555" s="123">
        <v>1.2130748253088512</v>
      </c>
      <c r="F555" s="84" t="s">
        <v>1682</v>
      </c>
      <c r="G555" s="84" t="b">
        <v>0</v>
      </c>
      <c r="H555" s="84" t="b">
        <v>0</v>
      </c>
      <c r="I555" s="84" t="b">
        <v>0</v>
      </c>
      <c r="J555" s="84" t="b">
        <v>0</v>
      </c>
      <c r="K555" s="84" t="b">
        <v>0</v>
      </c>
      <c r="L555" s="84" t="b">
        <v>0</v>
      </c>
    </row>
    <row r="556" spans="1:12" ht="15">
      <c r="A556" s="84" t="s">
        <v>1865</v>
      </c>
      <c r="B556" s="84" t="s">
        <v>1866</v>
      </c>
      <c r="C556" s="84">
        <v>3</v>
      </c>
      <c r="D556" s="123">
        <v>0</v>
      </c>
      <c r="E556" s="123">
        <v>1.2130748253088512</v>
      </c>
      <c r="F556" s="84" t="s">
        <v>1682</v>
      </c>
      <c r="G556" s="84" t="b">
        <v>0</v>
      </c>
      <c r="H556" s="84" t="b">
        <v>0</v>
      </c>
      <c r="I556" s="84" t="b">
        <v>0</v>
      </c>
      <c r="J556" s="84" t="b">
        <v>0</v>
      </c>
      <c r="K556" s="84" t="b">
        <v>0</v>
      </c>
      <c r="L556" s="84" t="b">
        <v>0</v>
      </c>
    </row>
    <row r="557" spans="1:12" ht="15">
      <c r="A557" s="84" t="s">
        <v>1866</v>
      </c>
      <c r="B557" s="84" t="s">
        <v>328</v>
      </c>
      <c r="C557" s="84">
        <v>3</v>
      </c>
      <c r="D557" s="123">
        <v>0</v>
      </c>
      <c r="E557" s="123">
        <v>1.2130748253088512</v>
      </c>
      <c r="F557" s="84" t="s">
        <v>1682</v>
      </c>
      <c r="G557" s="84" t="b">
        <v>0</v>
      </c>
      <c r="H557" s="84" t="b">
        <v>0</v>
      </c>
      <c r="I557" s="84" t="b">
        <v>0</v>
      </c>
      <c r="J557" s="84" t="b">
        <v>0</v>
      </c>
      <c r="K557" s="84" t="b">
        <v>0</v>
      </c>
      <c r="L557" s="84" t="b">
        <v>0</v>
      </c>
    </row>
    <row r="558" spans="1:12" ht="15">
      <c r="A558" s="84" t="s">
        <v>328</v>
      </c>
      <c r="B558" s="84" t="s">
        <v>1867</v>
      </c>
      <c r="C558" s="84">
        <v>3</v>
      </c>
      <c r="D558" s="123">
        <v>0</v>
      </c>
      <c r="E558" s="123">
        <v>1.2130748253088512</v>
      </c>
      <c r="F558" s="84" t="s">
        <v>1682</v>
      </c>
      <c r="G558" s="84" t="b">
        <v>0</v>
      </c>
      <c r="H558" s="84" t="b">
        <v>0</v>
      </c>
      <c r="I558" s="84" t="b">
        <v>0</v>
      </c>
      <c r="J558" s="84" t="b">
        <v>0</v>
      </c>
      <c r="K558" s="84" t="b">
        <v>0</v>
      </c>
      <c r="L558" s="84" t="b">
        <v>0</v>
      </c>
    </row>
    <row r="559" spans="1:12" ht="15">
      <c r="A559" s="84" t="s">
        <v>1867</v>
      </c>
      <c r="B559" s="84" t="s">
        <v>1868</v>
      </c>
      <c r="C559" s="84">
        <v>3</v>
      </c>
      <c r="D559" s="123">
        <v>0</v>
      </c>
      <c r="E559" s="123">
        <v>1.2130748253088512</v>
      </c>
      <c r="F559" s="84" t="s">
        <v>1682</v>
      </c>
      <c r="G559" s="84" t="b">
        <v>0</v>
      </c>
      <c r="H559" s="84" t="b">
        <v>0</v>
      </c>
      <c r="I559" s="84" t="b">
        <v>0</v>
      </c>
      <c r="J559" s="84" t="b">
        <v>1</v>
      </c>
      <c r="K559" s="84" t="b">
        <v>0</v>
      </c>
      <c r="L559" s="84" t="b">
        <v>0</v>
      </c>
    </row>
    <row r="560" spans="1:12" ht="15">
      <c r="A560" s="84" t="s">
        <v>1868</v>
      </c>
      <c r="B560" s="84" t="s">
        <v>1869</v>
      </c>
      <c r="C560" s="84">
        <v>3</v>
      </c>
      <c r="D560" s="123">
        <v>0</v>
      </c>
      <c r="E560" s="123">
        <v>1.2130748253088512</v>
      </c>
      <c r="F560" s="84" t="s">
        <v>1682</v>
      </c>
      <c r="G560" s="84" t="b">
        <v>1</v>
      </c>
      <c r="H560" s="84" t="b">
        <v>0</v>
      </c>
      <c r="I560" s="84" t="b">
        <v>0</v>
      </c>
      <c r="J560" s="84" t="b">
        <v>0</v>
      </c>
      <c r="K560" s="84" t="b">
        <v>0</v>
      </c>
      <c r="L560" s="84" t="b">
        <v>0</v>
      </c>
    </row>
    <row r="561" spans="1:12" ht="15">
      <c r="A561" s="84" t="s">
        <v>1869</v>
      </c>
      <c r="B561" s="84" t="s">
        <v>1824</v>
      </c>
      <c r="C561" s="84">
        <v>3</v>
      </c>
      <c r="D561" s="123">
        <v>0</v>
      </c>
      <c r="E561" s="123">
        <v>1.2130748253088512</v>
      </c>
      <c r="F561" s="84" t="s">
        <v>1682</v>
      </c>
      <c r="G561" s="84" t="b">
        <v>0</v>
      </c>
      <c r="H561" s="84" t="b">
        <v>0</v>
      </c>
      <c r="I561" s="84" t="b">
        <v>0</v>
      </c>
      <c r="J561" s="84" t="b">
        <v>0</v>
      </c>
      <c r="K561" s="84" t="b">
        <v>0</v>
      </c>
      <c r="L561" s="84" t="b">
        <v>0</v>
      </c>
    </row>
    <row r="562" spans="1:12" ht="15">
      <c r="A562" s="84" t="s">
        <v>1824</v>
      </c>
      <c r="B562" s="84" t="s">
        <v>2331</v>
      </c>
      <c r="C562" s="84">
        <v>3</v>
      </c>
      <c r="D562" s="123">
        <v>0</v>
      </c>
      <c r="E562" s="123">
        <v>1.2130748253088512</v>
      </c>
      <c r="F562" s="84" t="s">
        <v>1682</v>
      </c>
      <c r="G562" s="84" t="b">
        <v>0</v>
      </c>
      <c r="H562" s="84" t="b">
        <v>0</v>
      </c>
      <c r="I562" s="84" t="b">
        <v>0</v>
      </c>
      <c r="J562" s="84" t="b">
        <v>0</v>
      </c>
      <c r="K562" s="84" t="b">
        <v>0</v>
      </c>
      <c r="L562" s="84" t="b">
        <v>0</v>
      </c>
    </row>
    <row r="563" spans="1:12" ht="15">
      <c r="A563" s="84" t="s">
        <v>2331</v>
      </c>
      <c r="B563" s="84" t="s">
        <v>1806</v>
      </c>
      <c r="C563" s="84">
        <v>3</v>
      </c>
      <c r="D563" s="123">
        <v>0</v>
      </c>
      <c r="E563" s="123">
        <v>1.2130748253088512</v>
      </c>
      <c r="F563" s="84" t="s">
        <v>1682</v>
      </c>
      <c r="G563" s="84" t="b">
        <v>0</v>
      </c>
      <c r="H563" s="84" t="b">
        <v>0</v>
      </c>
      <c r="I563" s="84" t="b">
        <v>0</v>
      </c>
      <c r="J563" s="84" t="b">
        <v>0</v>
      </c>
      <c r="K563" s="84" t="b">
        <v>0</v>
      </c>
      <c r="L563" s="84" t="b">
        <v>0</v>
      </c>
    </row>
    <row r="564" spans="1:12" ht="15">
      <c r="A564" s="84" t="s">
        <v>306</v>
      </c>
      <c r="B564" s="84" t="s">
        <v>451</v>
      </c>
      <c r="C564" s="84">
        <v>2</v>
      </c>
      <c r="D564" s="123">
        <v>0.006772740732910817</v>
      </c>
      <c r="E564" s="123">
        <v>1.3891660843645326</v>
      </c>
      <c r="F564" s="84" t="s">
        <v>1682</v>
      </c>
      <c r="G564" s="84" t="b">
        <v>0</v>
      </c>
      <c r="H564" s="84" t="b">
        <v>0</v>
      </c>
      <c r="I564" s="84" t="b">
        <v>0</v>
      </c>
      <c r="J564" s="84" t="b">
        <v>0</v>
      </c>
      <c r="K564" s="84" t="b">
        <v>0</v>
      </c>
      <c r="L564" s="84" t="b">
        <v>0</v>
      </c>
    </row>
    <row r="565" spans="1:12" ht="15">
      <c r="A565" s="84" t="s">
        <v>1806</v>
      </c>
      <c r="B565" s="84" t="s">
        <v>2377</v>
      </c>
      <c r="C565" s="84">
        <v>2</v>
      </c>
      <c r="D565" s="123">
        <v>0.006772740732910817</v>
      </c>
      <c r="E565" s="123">
        <v>1.2130748253088512</v>
      </c>
      <c r="F565" s="84" t="s">
        <v>1682</v>
      </c>
      <c r="G565" s="84" t="b">
        <v>0</v>
      </c>
      <c r="H565" s="84" t="b">
        <v>0</v>
      </c>
      <c r="I565" s="84" t="b">
        <v>0</v>
      </c>
      <c r="J565" s="84" t="b">
        <v>0</v>
      </c>
      <c r="K565" s="84" t="b">
        <v>0</v>
      </c>
      <c r="L565" s="84" t="b">
        <v>0</v>
      </c>
    </row>
    <row r="566" spans="1:12" ht="15">
      <c r="A566" s="84" t="s">
        <v>1771</v>
      </c>
      <c r="B566" s="84" t="s">
        <v>1806</v>
      </c>
      <c r="C566" s="84">
        <v>3</v>
      </c>
      <c r="D566" s="123">
        <v>0</v>
      </c>
      <c r="E566" s="123">
        <v>0.9852767431792936</v>
      </c>
      <c r="F566" s="84" t="s">
        <v>1683</v>
      </c>
      <c r="G566" s="84" t="b">
        <v>0</v>
      </c>
      <c r="H566" s="84" t="b">
        <v>0</v>
      </c>
      <c r="I566" s="84" t="b">
        <v>0</v>
      </c>
      <c r="J566" s="84" t="b">
        <v>0</v>
      </c>
      <c r="K566" s="84" t="b">
        <v>0</v>
      </c>
      <c r="L566" s="84" t="b">
        <v>0</v>
      </c>
    </row>
    <row r="567" spans="1:12" ht="15">
      <c r="A567" s="84" t="s">
        <v>1806</v>
      </c>
      <c r="B567" s="84" t="s">
        <v>1871</v>
      </c>
      <c r="C567" s="84">
        <v>3</v>
      </c>
      <c r="D567" s="123">
        <v>0</v>
      </c>
      <c r="E567" s="123">
        <v>0.9852767431792936</v>
      </c>
      <c r="F567" s="84" t="s">
        <v>1683</v>
      </c>
      <c r="G567" s="84" t="b">
        <v>0</v>
      </c>
      <c r="H567" s="84" t="b">
        <v>0</v>
      </c>
      <c r="I567" s="84" t="b">
        <v>0</v>
      </c>
      <c r="J567" s="84" t="b">
        <v>0</v>
      </c>
      <c r="K567" s="84" t="b">
        <v>0</v>
      </c>
      <c r="L567" s="84" t="b">
        <v>0</v>
      </c>
    </row>
    <row r="568" spans="1:12" ht="15">
      <c r="A568" s="84" t="s">
        <v>1871</v>
      </c>
      <c r="B568" s="84" t="s">
        <v>1872</v>
      </c>
      <c r="C568" s="84">
        <v>3</v>
      </c>
      <c r="D568" s="123">
        <v>0</v>
      </c>
      <c r="E568" s="123">
        <v>0.9852767431792936</v>
      </c>
      <c r="F568" s="84" t="s">
        <v>1683</v>
      </c>
      <c r="G568" s="84" t="b">
        <v>0</v>
      </c>
      <c r="H568" s="84" t="b">
        <v>0</v>
      </c>
      <c r="I568" s="84" t="b">
        <v>0</v>
      </c>
      <c r="J568" s="84" t="b">
        <v>0</v>
      </c>
      <c r="K568" s="84" t="b">
        <v>0</v>
      </c>
      <c r="L568" s="84" t="b">
        <v>0</v>
      </c>
    </row>
    <row r="569" spans="1:12" ht="15">
      <c r="A569" s="84" t="s">
        <v>1872</v>
      </c>
      <c r="B569" s="84" t="s">
        <v>1873</v>
      </c>
      <c r="C569" s="84">
        <v>3</v>
      </c>
      <c r="D569" s="123">
        <v>0</v>
      </c>
      <c r="E569" s="123">
        <v>0.9852767431792936</v>
      </c>
      <c r="F569" s="84" t="s">
        <v>1683</v>
      </c>
      <c r="G569" s="84" t="b">
        <v>0</v>
      </c>
      <c r="H569" s="84" t="b">
        <v>0</v>
      </c>
      <c r="I569" s="84" t="b">
        <v>0</v>
      </c>
      <c r="J569" s="84" t="b">
        <v>0</v>
      </c>
      <c r="K569" s="84" t="b">
        <v>0</v>
      </c>
      <c r="L569" s="84" t="b">
        <v>0</v>
      </c>
    </row>
    <row r="570" spans="1:12" ht="15">
      <c r="A570" s="84" t="s">
        <v>1873</v>
      </c>
      <c r="B570" s="84" t="s">
        <v>878</v>
      </c>
      <c r="C570" s="84">
        <v>3</v>
      </c>
      <c r="D570" s="123">
        <v>0</v>
      </c>
      <c r="E570" s="123">
        <v>0.9852767431792936</v>
      </c>
      <c r="F570" s="84" t="s">
        <v>1683</v>
      </c>
      <c r="G570" s="84" t="b">
        <v>0</v>
      </c>
      <c r="H570" s="84" t="b">
        <v>0</v>
      </c>
      <c r="I570" s="84" t="b">
        <v>0</v>
      </c>
      <c r="J570" s="84" t="b">
        <v>0</v>
      </c>
      <c r="K570" s="84" t="b">
        <v>0</v>
      </c>
      <c r="L570" s="84" t="b">
        <v>0</v>
      </c>
    </row>
    <row r="571" spans="1:12" ht="15">
      <c r="A571" s="84" t="s">
        <v>878</v>
      </c>
      <c r="B571" s="84" t="s">
        <v>1874</v>
      </c>
      <c r="C571" s="84">
        <v>3</v>
      </c>
      <c r="D571" s="123">
        <v>0</v>
      </c>
      <c r="E571" s="123">
        <v>0.9852767431792936</v>
      </c>
      <c r="F571" s="84" t="s">
        <v>1683</v>
      </c>
      <c r="G571" s="84" t="b">
        <v>0</v>
      </c>
      <c r="H571" s="84" t="b">
        <v>0</v>
      </c>
      <c r="I571" s="84" t="b">
        <v>0</v>
      </c>
      <c r="J571" s="84" t="b">
        <v>0</v>
      </c>
      <c r="K571" s="84" t="b">
        <v>0</v>
      </c>
      <c r="L571" s="84" t="b">
        <v>0</v>
      </c>
    </row>
    <row r="572" spans="1:12" ht="15">
      <c r="A572" s="84" t="s">
        <v>1874</v>
      </c>
      <c r="B572" s="84" t="s">
        <v>1794</v>
      </c>
      <c r="C572" s="84">
        <v>3</v>
      </c>
      <c r="D572" s="123">
        <v>0</v>
      </c>
      <c r="E572" s="123">
        <v>0.9852767431792936</v>
      </c>
      <c r="F572" s="84" t="s">
        <v>1683</v>
      </c>
      <c r="G572" s="84" t="b">
        <v>0</v>
      </c>
      <c r="H572" s="84" t="b">
        <v>0</v>
      </c>
      <c r="I572" s="84" t="b">
        <v>0</v>
      </c>
      <c r="J572" s="84" t="b">
        <v>0</v>
      </c>
      <c r="K572" s="84" t="b">
        <v>0</v>
      </c>
      <c r="L572" s="84" t="b">
        <v>0</v>
      </c>
    </row>
    <row r="573" spans="1:12" ht="15">
      <c r="A573" s="84" t="s">
        <v>1794</v>
      </c>
      <c r="B573" s="84" t="s">
        <v>451</v>
      </c>
      <c r="C573" s="84">
        <v>3</v>
      </c>
      <c r="D573" s="123">
        <v>0</v>
      </c>
      <c r="E573" s="123">
        <v>0.9852767431792936</v>
      </c>
      <c r="F573" s="84" t="s">
        <v>1683</v>
      </c>
      <c r="G573" s="84" t="b">
        <v>0</v>
      </c>
      <c r="H573" s="84" t="b">
        <v>0</v>
      </c>
      <c r="I573" s="84" t="b">
        <v>0</v>
      </c>
      <c r="J573" s="84" t="b">
        <v>0</v>
      </c>
      <c r="K573" s="84" t="b">
        <v>0</v>
      </c>
      <c r="L573" s="84" t="b">
        <v>0</v>
      </c>
    </row>
    <row r="574" spans="1:12" ht="15">
      <c r="A574" s="84" t="s">
        <v>451</v>
      </c>
      <c r="B574" s="84" t="s">
        <v>1764</v>
      </c>
      <c r="C574" s="84">
        <v>3</v>
      </c>
      <c r="D574" s="123">
        <v>0</v>
      </c>
      <c r="E574" s="123">
        <v>0.9852767431792936</v>
      </c>
      <c r="F574" s="84" t="s">
        <v>1683</v>
      </c>
      <c r="G574" s="84" t="b">
        <v>0</v>
      </c>
      <c r="H574" s="84" t="b">
        <v>0</v>
      </c>
      <c r="I574" s="84" t="b">
        <v>0</v>
      </c>
      <c r="J574" s="84" t="b">
        <v>0</v>
      </c>
      <c r="K574" s="84" t="b">
        <v>0</v>
      </c>
      <c r="L574" s="84" t="b">
        <v>0</v>
      </c>
    </row>
    <row r="575" spans="1:12" ht="15">
      <c r="A575" s="84" t="s">
        <v>287</v>
      </c>
      <c r="B575" s="84" t="s">
        <v>1771</v>
      </c>
      <c r="C575" s="84">
        <v>2</v>
      </c>
      <c r="D575" s="123">
        <v>0.011005703690980077</v>
      </c>
      <c r="E575" s="123">
        <v>1.161368002234975</v>
      </c>
      <c r="F575" s="84" t="s">
        <v>1683</v>
      </c>
      <c r="G575" s="84" t="b">
        <v>0</v>
      </c>
      <c r="H575" s="84" t="b">
        <v>0</v>
      </c>
      <c r="I575" s="84" t="b">
        <v>0</v>
      </c>
      <c r="J575" s="84" t="b">
        <v>0</v>
      </c>
      <c r="K575" s="84" t="b">
        <v>0</v>
      </c>
      <c r="L575" s="84" t="b">
        <v>0</v>
      </c>
    </row>
    <row r="576" spans="1:12" ht="15">
      <c r="A576" s="84" t="s">
        <v>1824</v>
      </c>
      <c r="B576" s="84" t="s">
        <v>1876</v>
      </c>
      <c r="C576" s="84">
        <v>3</v>
      </c>
      <c r="D576" s="123">
        <v>0</v>
      </c>
      <c r="E576" s="123">
        <v>1.1249387366083</v>
      </c>
      <c r="F576" s="84" t="s">
        <v>1684</v>
      </c>
      <c r="G576" s="84" t="b">
        <v>0</v>
      </c>
      <c r="H576" s="84" t="b">
        <v>0</v>
      </c>
      <c r="I576" s="84" t="b">
        <v>0</v>
      </c>
      <c r="J576" s="84" t="b">
        <v>1</v>
      </c>
      <c r="K576" s="84" t="b">
        <v>0</v>
      </c>
      <c r="L576" s="84" t="b">
        <v>0</v>
      </c>
    </row>
    <row r="577" spans="1:12" ht="15">
      <c r="A577" s="84" t="s">
        <v>1876</v>
      </c>
      <c r="B577" s="84" t="s">
        <v>1877</v>
      </c>
      <c r="C577" s="84">
        <v>3</v>
      </c>
      <c r="D577" s="123">
        <v>0</v>
      </c>
      <c r="E577" s="123">
        <v>1.1249387366083</v>
      </c>
      <c r="F577" s="84" t="s">
        <v>1684</v>
      </c>
      <c r="G577" s="84" t="b">
        <v>1</v>
      </c>
      <c r="H577" s="84" t="b">
        <v>0</v>
      </c>
      <c r="I577" s="84" t="b">
        <v>0</v>
      </c>
      <c r="J577" s="84" t="b">
        <v>0</v>
      </c>
      <c r="K577" s="84" t="b">
        <v>0</v>
      </c>
      <c r="L577" s="84" t="b">
        <v>0</v>
      </c>
    </row>
    <row r="578" spans="1:12" ht="15">
      <c r="A578" s="84" t="s">
        <v>1877</v>
      </c>
      <c r="B578" s="84" t="s">
        <v>1878</v>
      </c>
      <c r="C578" s="84">
        <v>3</v>
      </c>
      <c r="D578" s="123">
        <v>0</v>
      </c>
      <c r="E578" s="123">
        <v>1.1249387366083</v>
      </c>
      <c r="F578" s="84" t="s">
        <v>1684</v>
      </c>
      <c r="G578" s="84" t="b">
        <v>0</v>
      </c>
      <c r="H578" s="84" t="b">
        <v>0</v>
      </c>
      <c r="I578" s="84" t="b">
        <v>0</v>
      </c>
      <c r="J578" s="84" t="b">
        <v>0</v>
      </c>
      <c r="K578" s="84" t="b">
        <v>0</v>
      </c>
      <c r="L578" s="84" t="b">
        <v>0</v>
      </c>
    </row>
    <row r="579" spans="1:12" ht="15">
      <c r="A579" s="84" t="s">
        <v>1878</v>
      </c>
      <c r="B579" s="84" t="s">
        <v>1806</v>
      </c>
      <c r="C579" s="84">
        <v>3</v>
      </c>
      <c r="D579" s="123">
        <v>0</v>
      </c>
      <c r="E579" s="123">
        <v>1</v>
      </c>
      <c r="F579" s="84" t="s">
        <v>1684</v>
      </c>
      <c r="G579" s="84" t="b">
        <v>0</v>
      </c>
      <c r="H579" s="84" t="b">
        <v>0</v>
      </c>
      <c r="I579" s="84" t="b">
        <v>0</v>
      </c>
      <c r="J579" s="84" t="b">
        <v>0</v>
      </c>
      <c r="K579" s="84" t="b">
        <v>0</v>
      </c>
      <c r="L579" s="84" t="b">
        <v>0</v>
      </c>
    </row>
    <row r="580" spans="1:12" ht="15">
      <c r="A580" s="84" t="s">
        <v>1806</v>
      </c>
      <c r="B580" s="84" t="s">
        <v>1774</v>
      </c>
      <c r="C580" s="84">
        <v>3</v>
      </c>
      <c r="D580" s="123">
        <v>0</v>
      </c>
      <c r="E580" s="123">
        <v>1</v>
      </c>
      <c r="F580" s="84" t="s">
        <v>1684</v>
      </c>
      <c r="G580" s="84" t="b">
        <v>0</v>
      </c>
      <c r="H580" s="84" t="b">
        <v>0</v>
      </c>
      <c r="I580" s="84" t="b">
        <v>0</v>
      </c>
      <c r="J580" s="84" t="b">
        <v>0</v>
      </c>
      <c r="K580" s="84" t="b">
        <v>1</v>
      </c>
      <c r="L580" s="84" t="b">
        <v>0</v>
      </c>
    </row>
    <row r="581" spans="1:12" ht="15">
      <c r="A581" s="84" t="s">
        <v>1774</v>
      </c>
      <c r="B581" s="84" t="s">
        <v>1879</v>
      </c>
      <c r="C581" s="84">
        <v>3</v>
      </c>
      <c r="D581" s="123">
        <v>0</v>
      </c>
      <c r="E581" s="123">
        <v>1.1249387366083</v>
      </c>
      <c r="F581" s="84" t="s">
        <v>1684</v>
      </c>
      <c r="G581" s="84" t="b">
        <v>0</v>
      </c>
      <c r="H581" s="84" t="b">
        <v>1</v>
      </c>
      <c r="I581" s="84" t="b">
        <v>0</v>
      </c>
      <c r="J581" s="84" t="b">
        <v>0</v>
      </c>
      <c r="K581" s="84" t="b">
        <v>0</v>
      </c>
      <c r="L581" s="84" t="b">
        <v>0</v>
      </c>
    </row>
    <row r="582" spans="1:12" ht="15">
      <c r="A582" s="84" t="s">
        <v>1879</v>
      </c>
      <c r="B582" s="84" t="s">
        <v>1811</v>
      </c>
      <c r="C582" s="84">
        <v>3</v>
      </c>
      <c r="D582" s="123">
        <v>0</v>
      </c>
      <c r="E582" s="123">
        <v>1.1249387366083</v>
      </c>
      <c r="F582" s="84" t="s">
        <v>1684</v>
      </c>
      <c r="G582" s="84" t="b">
        <v>0</v>
      </c>
      <c r="H582" s="84" t="b">
        <v>0</v>
      </c>
      <c r="I582" s="84" t="b">
        <v>0</v>
      </c>
      <c r="J582" s="84" t="b">
        <v>0</v>
      </c>
      <c r="K582" s="84" t="b">
        <v>0</v>
      </c>
      <c r="L582" s="84" t="b">
        <v>0</v>
      </c>
    </row>
    <row r="583" spans="1:12" ht="15">
      <c r="A583" s="84" t="s">
        <v>1811</v>
      </c>
      <c r="B583" s="84" t="s">
        <v>1880</v>
      </c>
      <c r="C583" s="84">
        <v>3</v>
      </c>
      <c r="D583" s="123">
        <v>0</v>
      </c>
      <c r="E583" s="123">
        <v>1.1249387366083</v>
      </c>
      <c r="F583" s="84" t="s">
        <v>1684</v>
      </c>
      <c r="G583" s="84" t="b">
        <v>0</v>
      </c>
      <c r="H583" s="84" t="b">
        <v>0</v>
      </c>
      <c r="I583" s="84" t="b">
        <v>0</v>
      </c>
      <c r="J583" s="84" t="b">
        <v>0</v>
      </c>
      <c r="K583" s="84" t="b">
        <v>0</v>
      </c>
      <c r="L583" s="84" t="b">
        <v>0</v>
      </c>
    </row>
    <row r="584" spans="1:12" ht="15">
      <c r="A584" s="84" t="s">
        <v>1880</v>
      </c>
      <c r="B584" s="84" t="s">
        <v>1881</v>
      </c>
      <c r="C584" s="84">
        <v>3</v>
      </c>
      <c r="D584" s="123">
        <v>0</v>
      </c>
      <c r="E584" s="123">
        <v>1.1249387366083</v>
      </c>
      <c r="F584" s="84" t="s">
        <v>1684</v>
      </c>
      <c r="G584" s="84" t="b">
        <v>0</v>
      </c>
      <c r="H584" s="84" t="b">
        <v>0</v>
      </c>
      <c r="I584" s="84" t="b">
        <v>0</v>
      </c>
      <c r="J584" s="84" t="b">
        <v>1</v>
      </c>
      <c r="K584" s="84" t="b">
        <v>0</v>
      </c>
      <c r="L584" s="84" t="b">
        <v>0</v>
      </c>
    </row>
    <row r="585" spans="1:12" ht="15">
      <c r="A585" s="84" t="s">
        <v>1881</v>
      </c>
      <c r="B585" s="84" t="s">
        <v>2339</v>
      </c>
      <c r="C585" s="84">
        <v>3</v>
      </c>
      <c r="D585" s="123">
        <v>0</v>
      </c>
      <c r="E585" s="123">
        <v>1.1249387366083</v>
      </c>
      <c r="F585" s="84" t="s">
        <v>1684</v>
      </c>
      <c r="G585" s="84" t="b">
        <v>1</v>
      </c>
      <c r="H585" s="84" t="b">
        <v>0</v>
      </c>
      <c r="I585" s="84" t="b">
        <v>0</v>
      </c>
      <c r="J585" s="84" t="b">
        <v>0</v>
      </c>
      <c r="K585" s="84" t="b">
        <v>0</v>
      </c>
      <c r="L585" s="84" t="b">
        <v>0</v>
      </c>
    </row>
    <row r="586" spans="1:12" ht="15">
      <c r="A586" s="84" t="s">
        <v>282</v>
      </c>
      <c r="B586" s="84" t="s">
        <v>1824</v>
      </c>
      <c r="C586" s="84">
        <v>2</v>
      </c>
      <c r="D586" s="123">
        <v>0.008190291118868894</v>
      </c>
      <c r="E586" s="123">
        <v>1.301029995663981</v>
      </c>
      <c r="F586" s="84" t="s">
        <v>1684</v>
      </c>
      <c r="G586" s="84" t="b">
        <v>0</v>
      </c>
      <c r="H586" s="84" t="b">
        <v>0</v>
      </c>
      <c r="I586" s="84" t="b">
        <v>0</v>
      </c>
      <c r="J586" s="84" t="b">
        <v>0</v>
      </c>
      <c r="K586" s="84" t="b">
        <v>0</v>
      </c>
      <c r="L586" s="84" t="b">
        <v>0</v>
      </c>
    </row>
    <row r="587" spans="1:12" ht="15">
      <c r="A587" s="84" t="s">
        <v>2352</v>
      </c>
      <c r="B587" s="84" t="s">
        <v>1774</v>
      </c>
      <c r="C587" s="84">
        <v>3</v>
      </c>
      <c r="D587" s="123">
        <v>0</v>
      </c>
      <c r="E587" s="123">
        <v>1.1856365769619117</v>
      </c>
      <c r="F587" s="84" t="s">
        <v>1685</v>
      </c>
      <c r="G587" s="84" t="b">
        <v>0</v>
      </c>
      <c r="H587" s="84" t="b">
        <v>0</v>
      </c>
      <c r="I587" s="84" t="b">
        <v>0</v>
      </c>
      <c r="J587" s="84" t="b">
        <v>0</v>
      </c>
      <c r="K587" s="84" t="b">
        <v>1</v>
      </c>
      <c r="L587" s="84" t="b">
        <v>0</v>
      </c>
    </row>
    <row r="588" spans="1:12" ht="15">
      <c r="A588" s="84" t="s">
        <v>1774</v>
      </c>
      <c r="B588" s="84" t="s">
        <v>1857</v>
      </c>
      <c r="C588" s="84">
        <v>3</v>
      </c>
      <c r="D588" s="123">
        <v>0</v>
      </c>
      <c r="E588" s="123">
        <v>1.1856365769619117</v>
      </c>
      <c r="F588" s="84" t="s">
        <v>1685</v>
      </c>
      <c r="G588" s="84" t="b">
        <v>0</v>
      </c>
      <c r="H588" s="84" t="b">
        <v>1</v>
      </c>
      <c r="I588" s="84" t="b">
        <v>0</v>
      </c>
      <c r="J588" s="84" t="b">
        <v>0</v>
      </c>
      <c r="K588" s="84" t="b">
        <v>0</v>
      </c>
      <c r="L588" s="84" t="b">
        <v>0</v>
      </c>
    </row>
    <row r="589" spans="1:12" ht="15">
      <c r="A589" s="84" t="s">
        <v>1857</v>
      </c>
      <c r="B589" s="84" t="s">
        <v>1881</v>
      </c>
      <c r="C589" s="84">
        <v>3</v>
      </c>
      <c r="D589" s="123">
        <v>0</v>
      </c>
      <c r="E589" s="123">
        <v>1.1856365769619117</v>
      </c>
      <c r="F589" s="84" t="s">
        <v>1685</v>
      </c>
      <c r="G589" s="84" t="b">
        <v>0</v>
      </c>
      <c r="H589" s="84" t="b">
        <v>0</v>
      </c>
      <c r="I589" s="84" t="b">
        <v>0</v>
      </c>
      <c r="J589" s="84" t="b">
        <v>1</v>
      </c>
      <c r="K589" s="84" t="b">
        <v>0</v>
      </c>
      <c r="L589" s="84" t="b">
        <v>0</v>
      </c>
    </row>
    <row r="590" spans="1:12" ht="15">
      <c r="A590" s="84" t="s">
        <v>1881</v>
      </c>
      <c r="B590" s="84" t="s">
        <v>1808</v>
      </c>
      <c r="C590" s="84">
        <v>3</v>
      </c>
      <c r="D590" s="123">
        <v>0</v>
      </c>
      <c r="E590" s="123">
        <v>1.1856365769619117</v>
      </c>
      <c r="F590" s="84" t="s">
        <v>1685</v>
      </c>
      <c r="G590" s="84" t="b">
        <v>1</v>
      </c>
      <c r="H590" s="84" t="b">
        <v>0</v>
      </c>
      <c r="I590" s="84" t="b">
        <v>0</v>
      </c>
      <c r="J590" s="84" t="b">
        <v>0</v>
      </c>
      <c r="K590" s="84" t="b">
        <v>0</v>
      </c>
      <c r="L590" s="84" t="b">
        <v>0</v>
      </c>
    </row>
    <row r="591" spans="1:12" ht="15">
      <c r="A591" s="84" t="s">
        <v>1808</v>
      </c>
      <c r="B591" s="84" t="s">
        <v>466</v>
      </c>
      <c r="C591" s="84">
        <v>3</v>
      </c>
      <c r="D591" s="123">
        <v>0</v>
      </c>
      <c r="E591" s="123">
        <v>1.1856365769619117</v>
      </c>
      <c r="F591" s="84" t="s">
        <v>1685</v>
      </c>
      <c r="G591" s="84" t="b">
        <v>0</v>
      </c>
      <c r="H591" s="84" t="b">
        <v>0</v>
      </c>
      <c r="I591" s="84" t="b">
        <v>0</v>
      </c>
      <c r="J591" s="84" t="b">
        <v>0</v>
      </c>
      <c r="K591" s="84" t="b">
        <v>0</v>
      </c>
      <c r="L591" s="84" t="b">
        <v>0</v>
      </c>
    </row>
    <row r="592" spans="1:12" ht="15">
      <c r="A592" s="84" t="s">
        <v>466</v>
      </c>
      <c r="B592" s="84" t="s">
        <v>1806</v>
      </c>
      <c r="C592" s="84">
        <v>3</v>
      </c>
      <c r="D592" s="123">
        <v>0</v>
      </c>
      <c r="E592" s="123">
        <v>1.1856365769619117</v>
      </c>
      <c r="F592" s="84" t="s">
        <v>1685</v>
      </c>
      <c r="G592" s="84" t="b">
        <v>0</v>
      </c>
      <c r="H592" s="84" t="b">
        <v>0</v>
      </c>
      <c r="I592" s="84" t="b">
        <v>0</v>
      </c>
      <c r="J592" s="84" t="b">
        <v>0</v>
      </c>
      <c r="K592" s="84" t="b">
        <v>0</v>
      </c>
      <c r="L592" s="84" t="b">
        <v>0</v>
      </c>
    </row>
    <row r="593" spans="1:12" ht="15">
      <c r="A593" s="84" t="s">
        <v>1806</v>
      </c>
      <c r="B593" s="84" t="s">
        <v>2353</v>
      </c>
      <c r="C593" s="84">
        <v>3</v>
      </c>
      <c r="D593" s="123">
        <v>0</v>
      </c>
      <c r="E593" s="123">
        <v>1.1856365769619117</v>
      </c>
      <c r="F593" s="84" t="s">
        <v>1685</v>
      </c>
      <c r="G593" s="84" t="b">
        <v>0</v>
      </c>
      <c r="H593" s="84" t="b">
        <v>0</v>
      </c>
      <c r="I593" s="84" t="b">
        <v>0</v>
      </c>
      <c r="J593" s="84" t="b">
        <v>0</v>
      </c>
      <c r="K593" s="84" t="b">
        <v>0</v>
      </c>
      <c r="L593" s="84" t="b">
        <v>0</v>
      </c>
    </row>
    <row r="594" spans="1:12" ht="15">
      <c r="A594" s="84" t="s">
        <v>2353</v>
      </c>
      <c r="B594" s="84" t="s">
        <v>2354</v>
      </c>
      <c r="C594" s="84">
        <v>3</v>
      </c>
      <c r="D594" s="123">
        <v>0</v>
      </c>
      <c r="E594" s="123">
        <v>1.1856365769619117</v>
      </c>
      <c r="F594" s="84" t="s">
        <v>1685</v>
      </c>
      <c r="G594" s="84" t="b">
        <v>0</v>
      </c>
      <c r="H594" s="84" t="b">
        <v>0</v>
      </c>
      <c r="I594" s="84" t="b">
        <v>0</v>
      </c>
      <c r="J594" s="84" t="b">
        <v>0</v>
      </c>
      <c r="K594" s="84" t="b">
        <v>0</v>
      </c>
      <c r="L594" s="84" t="b">
        <v>0</v>
      </c>
    </row>
    <row r="595" spans="1:12" ht="15">
      <c r="A595" s="84" t="s">
        <v>2354</v>
      </c>
      <c r="B595" s="84" t="s">
        <v>2355</v>
      </c>
      <c r="C595" s="84">
        <v>3</v>
      </c>
      <c r="D595" s="123">
        <v>0</v>
      </c>
      <c r="E595" s="123">
        <v>1.1856365769619117</v>
      </c>
      <c r="F595" s="84" t="s">
        <v>1685</v>
      </c>
      <c r="G595" s="84" t="b">
        <v>0</v>
      </c>
      <c r="H595" s="84" t="b">
        <v>0</v>
      </c>
      <c r="I595" s="84" t="b">
        <v>0</v>
      </c>
      <c r="J595" s="84" t="b">
        <v>0</v>
      </c>
      <c r="K595" s="84" t="b">
        <v>0</v>
      </c>
      <c r="L595" s="84" t="b">
        <v>0</v>
      </c>
    </row>
    <row r="596" spans="1:12" ht="15">
      <c r="A596" s="84" t="s">
        <v>2355</v>
      </c>
      <c r="B596" s="84" t="s">
        <v>2323</v>
      </c>
      <c r="C596" s="84">
        <v>3</v>
      </c>
      <c r="D596" s="123">
        <v>0</v>
      </c>
      <c r="E596" s="123">
        <v>1.1856365769619117</v>
      </c>
      <c r="F596" s="84" t="s">
        <v>1685</v>
      </c>
      <c r="G596" s="84" t="b">
        <v>0</v>
      </c>
      <c r="H596" s="84" t="b">
        <v>0</v>
      </c>
      <c r="I596" s="84" t="b">
        <v>0</v>
      </c>
      <c r="J596" s="84" t="b">
        <v>0</v>
      </c>
      <c r="K596" s="84" t="b">
        <v>0</v>
      </c>
      <c r="L596" s="84" t="b">
        <v>0</v>
      </c>
    </row>
    <row r="597" spans="1:12" ht="15">
      <c r="A597" s="84" t="s">
        <v>266</v>
      </c>
      <c r="B597" s="84" t="s">
        <v>2352</v>
      </c>
      <c r="C597" s="84">
        <v>2</v>
      </c>
      <c r="D597" s="123">
        <v>0.0071873983288033155</v>
      </c>
      <c r="E597" s="123">
        <v>1.3617278360175928</v>
      </c>
      <c r="F597" s="84" t="s">
        <v>1685</v>
      </c>
      <c r="G597" s="84" t="b">
        <v>0</v>
      </c>
      <c r="H597" s="84" t="b">
        <v>0</v>
      </c>
      <c r="I597" s="84" t="b">
        <v>0</v>
      </c>
      <c r="J597" s="84" t="b">
        <v>0</v>
      </c>
      <c r="K597" s="84" t="b">
        <v>0</v>
      </c>
      <c r="L597" s="84" t="b">
        <v>0</v>
      </c>
    </row>
    <row r="598" spans="1:12" ht="15">
      <c r="A598" s="84" t="s">
        <v>2356</v>
      </c>
      <c r="B598" s="84" t="s">
        <v>2301</v>
      </c>
      <c r="C598" s="84">
        <v>3</v>
      </c>
      <c r="D598" s="123">
        <v>0</v>
      </c>
      <c r="E598" s="123">
        <v>0.7533276666586114</v>
      </c>
      <c r="F598" s="84" t="s">
        <v>1686</v>
      </c>
      <c r="G598" s="84" t="b">
        <v>0</v>
      </c>
      <c r="H598" s="84" t="b">
        <v>1</v>
      </c>
      <c r="I598" s="84" t="b">
        <v>0</v>
      </c>
      <c r="J598" s="84" t="b">
        <v>1</v>
      </c>
      <c r="K598" s="84" t="b">
        <v>0</v>
      </c>
      <c r="L598" s="84" t="b">
        <v>0</v>
      </c>
    </row>
    <row r="599" spans="1:12" ht="15">
      <c r="A599" s="84" t="s">
        <v>2301</v>
      </c>
      <c r="B599" s="84" t="s">
        <v>1806</v>
      </c>
      <c r="C599" s="84">
        <v>3</v>
      </c>
      <c r="D599" s="123">
        <v>0</v>
      </c>
      <c r="E599" s="123">
        <v>0.7533276666586114</v>
      </c>
      <c r="F599" s="84" t="s">
        <v>1686</v>
      </c>
      <c r="G599" s="84" t="b">
        <v>1</v>
      </c>
      <c r="H599" s="84" t="b">
        <v>0</v>
      </c>
      <c r="I599" s="84" t="b">
        <v>0</v>
      </c>
      <c r="J599" s="84" t="b">
        <v>0</v>
      </c>
      <c r="K599" s="84" t="b">
        <v>0</v>
      </c>
      <c r="L599" s="84" t="b">
        <v>0</v>
      </c>
    </row>
    <row r="600" spans="1:12" ht="15">
      <c r="A600" s="84" t="s">
        <v>1806</v>
      </c>
      <c r="B600" s="84" t="s">
        <v>1849</v>
      </c>
      <c r="C600" s="84">
        <v>3</v>
      </c>
      <c r="D600" s="123">
        <v>0</v>
      </c>
      <c r="E600" s="123">
        <v>0.7533276666586114</v>
      </c>
      <c r="F600" s="84" t="s">
        <v>1686</v>
      </c>
      <c r="G600" s="84" t="b">
        <v>0</v>
      </c>
      <c r="H600" s="84" t="b">
        <v>0</v>
      </c>
      <c r="I600" s="84" t="b">
        <v>0</v>
      </c>
      <c r="J600" s="84" t="b">
        <v>0</v>
      </c>
      <c r="K600" s="84" t="b">
        <v>0</v>
      </c>
      <c r="L600" s="84" t="b">
        <v>0</v>
      </c>
    </row>
    <row r="601" spans="1:12" ht="15">
      <c r="A601" s="84" t="s">
        <v>1849</v>
      </c>
      <c r="B601" s="84" t="s">
        <v>1811</v>
      </c>
      <c r="C601" s="84">
        <v>3</v>
      </c>
      <c r="D601" s="123">
        <v>0</v>
      </c>
      <c r="E601" s="123">
        <v>0.7533276666586114</v>
      </c>
      <c r="F601" s="84" t="s">
        <v>1686</v>
      </c>
      <c r="G601" s="84" t="b">
        <v>0</v>
      </c>
      <c r="H601" s="84" t="b">
        <v>0</v>
      </c>
      <c r="I601" s="84" t="b">
        <v>0</v>
      </c>
      <c r="J601" s="84" t="b">
        <v>0</v>
      </c>
      <c r="K601" s="84" t="b">
        <v>0</v>
      </c>
      <c r="L601" s="84" t="b">
        <v>0</v>
      </c>
    </row>
    <row r="602" spans="1:12" ht="15">
      <c r="A602" s="84" t="s">
        <v>1811</v>
      </c>
      <c r="B602" s="84" t="s">
        <v>451</v>
      </c>
      <c r="C602" s="84">
        <v>3</v>
      </c>
      <c r="D602" s="123">
        <v>0</v>
      </c>
      <c r="E602" s="123">
        <v>0.7533276666586114</v>
      </c>
      <c r="F602" s="84" t="s">
        <v>1686</v>
      </c>
      <c r="G602" s="84" t="b">
        <v>0</v>
      </c>
      <c r="H602" s="84" t="b">
        <v>0</v>
      </c>
      <c r="I602" s="84" t="b">
        <v>0</v>
      </c>
      <c r="J602" s="84" t="b">
        <v>0</v>
      </c>
      <c r="K602" s="84" t="b">
        <v>0</v>
      </c>
      <c r="L602" s="84" t="b">
        <v>0</v>
      </c>
    </row>
    <row r="603" spans="1:12" ht="15">
      <c r="A603" s="84" t="s">
        <v>261</v>
      </c>
      <c r="B603" s="84" t="s">
        <v>2356</v>
      </c>
      <c r="C603" s="84">
        <v>2</v>
      </c>
      <c r="D603" s="123">
        <v>0.017609125905568124</v>
      </c>
      <c r="E603" s="123">
        <v>0.9294189257142927</v>
      </c>
      <c r="F603" s="84" t="s">
        <v>1686</v>
      </c>
      <c r="G603" s="84" t="b">
        <v>0</v>
      </c>
      <c r="H603" s="84" t="b">
        <v>0</v>
      </c>
      <c r="I603" s="84" t="b">
        <v>0</v>
      </c>
      <c r="J603" s="84" t="b">
        <v>0</v>
      </c>
      <c r="K603" s="84" t="b">
        <v>1</v>
      </c>
      <c r="L603" s="84" t="b">
        <v>0</v>
      </c>
    </row>
    <row r="604" spans="1:12" ht="15">
      <c r="A604" s="84" t="s">
        <v>2328</v>
      </c>
      <c r="B604" s="84" t="s">
        <v>2329</v>
      </c>
      <c r="C604" s="84">
        <v>4</v>
      </c>
      <c r="D604" s="123">
        <v>0</v>
      </c>
      <c r="E604" s="123">
        <v>1.1687920203141817</v>
      </c>
      <c r="F604" s="84" t="s">
        <v>1687</v>
      </c>
      <c r="G604" s="84" t="b">
        <v>0</v>
      </c>
      <c r="H604" s="84" t="b">
        <v>0</v>
      </c>
      <c r="I604" s="84" t="b">
        <v>0</v>
      </c>
      <c r="J604" s="84" t="b">
        <v>0</v>
      </c>
      <c r="K604" s="84" t="b">
        <v>0</v>
      </c>
      <c r="L604" s="84" t="b">
        <v>0</v>
      </c>
    </row>
    <row r="605" spans="1:12" ht="15">
      <c r="A605" s="84" t="s">
        <v>2308</v>
      </c>
      <c r="B605" s="84" t="s">
        <v>2363</v>
      </c>
      <c r="C605" s="84">
        <v>3</v>
      </c>
      <c r="D605" s="123">
        <v>0</v>
      </c>
      <c r="E605" s="123">
        <v>1.2937307569224816</v>
      </c>
      <c r="F605" s="84" t="s">
        <v>1687</v>
      </c>
      <c r="G605" s="84" t="b">
        <v>0</v>
      </c>
      <c r="H605" s="84" t="b">
        <v>0</v>
      </c>
      <c r="I605" s="84" t="b">
        <v>0</v>
      </c>
      <c r="J605" s="84" t="b">
        <v>1</v>
      </c>
      <c r="K605" s="84" t="b">
        <v>0</v>
      </c>
      <c r="L605" s="84" t="b">
        <v>0</v>
      </c>
    </row>
    <row r="606" spans="1:12" ht="15">
      <c r="A606" s="84" t="s">
        <v>2363</v>
      </c>
      <c r="B606" s="84" t="s">
        <v>2322</v>
      </c>
      <c r="C606" s="84">
        <v>3</v>
      </c>
      <c r="D606" s="123">
        <v>0</v>
      </c>
      <c r="E606" s="123">
        <v>1.2937307569224816</v>
      </c>
      <c r="F606" s="84" t="s">
        <v>1687</v>
      </c>
      <c r="G606" s="84" t="b">
        <v>1</v>
      </c>
      <c r="H606" s="84" t="b">
        <v>0</v>
      </c>
      <c r="I606" s="84" t="b">
        <v>0</v>
      </c>
      <c r="J606" s="84" t="b">
        <v>0</v>
      </c>
      <c r="K606" s="84" t="b">
        <v>0</v>
      </c>
      <c r="L606" s="84" t="b">
        <v>0</v>
      </c>
    </row>
    <row r="607" spans="1:12" ht="15">
      <c r="A607" s="84" t="s">
        <v>2322</v>
      </c>
      <c r="B607" s="84" t="s">
        <v>2328</v>
      </c>
      <c r="C607" s="84">
        <v>3</v>
      </c>
      <c r="D607" s="123">
        <v>0</v>
      </c>
      <c r="E607" s="123">
        <v>1.1687920203141817</v>
      </c>
      <c r="F607" s="84" t="s">
        <v>1687</v>
      </c>
      <c r="G607" s="84" t="b">
        <v>0</v>
      </c>
      <c r="H607" s="84" t="b">
        <v>0</v>
      </c>
      <c r="I607" s="84" t="b">
        <v>0</v>
      </c>
      <c r="J607" s="84" t="b">
        <v>0</v>
      </c>
      <c r="K607" s="84" t="b">
        <v>0</v>
      </c>
      <c r="L607" s="84" t="b">
        <v>0</v>
      </c>
    </row>
    <row r="608" spans="1:12" ht="15">
      <c r="A608" s="84" t="s">
        <v>2329</v>
      </c>
      <c r="B608" s="84" t="s">
        <v>2364</v>
      </c>
      <c r="C608" s="84">
        <v>3</v>
      </c>
      <c r="D608" s="123">
        <v>0</v>
      </c>
      <c r="E608" s="123">
        <v>1.1687920203141817</v>
      </c>
      <c r="F608" s="84" t="s">
        <v>1687</v>
      </c>
      <c r="G608" s="84" t="b">
        <v>0</v>
      </c>
      <c r="H608" s="84" t="b">
        <v>0</v>
      </c>
      <c r="I608" s="84" t="b">
        <v>0</v>
      </c>
      <c r="J608" s="84" t="b">
        <v>0</v>
      </c>
      <c r="K608" s="84" t="b">
        <v>1</v>
      </c>
      <c r="L608" s="84" t="b">
        <v>0</v>
      </c>
    </row>
    <row r="609" spans="1:12" ht="15">
      <c r="A609" s="84" t="s">
        <v>2364</v>
      </c>
      <c r="B609" s="84" t="s">
        <v>1807</v>
      </c>
      <c r="C609" s="84">
        <v>3</v>
      </c>
      <c r="D609" s="123">
        <v>0</v>
      </c>
      <c r="E609" s="123">
        <v>1.2937307569224816</v>
      </c>
      <c r="F609" s="84" t="s">
        <v>1687</v>
      </c>
      <c r="G609" s="84" t="b">
        <v>0</v>
      </c>
      <c r="H609" s="84" t="b">
        <v>1</v>
      </c>
      <c r="I609" s="84" t="b">
        <v>0</v>
      </c>
      <c r="J609" s="84" t="b">
        <v>0</v>
      </c>
      <c r="K609" s="84" t="b">
        <v>0</v>
      </c>
      <c r="L609" s="84" t="b">
        <v>0</v>
      </c>
    </row>
    <row r="610" spans="1:12" ht="15">
      <c r="A610" s="84" t="s">
        <v>1807</v>
      </c>
      <c r="B610" s="84" t="s">
        <v>2365</v>
      </c>
      <c r="C610" s="84">
        <v>3</v>
      </c>
      <c r="D610" s="123">
        <v>0</v>
      </c>
      <c r="E610" s="123">
        <v>1.2937307569224816</v>
      </c>
      <c r="F610" s="84" t="s">
        <v>1687</v>
      </c>
      <c r="G610" s="84" t="b">
        <v>0</v>
      </c>
      <c r="H610" s="84" t="b">
        <v>0</v>
      </c>
      <c r="I610" s="84" t="b">
        <v>0</v>
      </c>
      <c r="J610" s="84" t="b">
        <v>0</v>
      </c>
      <c r="K610" s="84" t="b">
        <v>0</v>
      </c>
      <c r="L610" s="84" t="b">
        <v>0</v>
      </c>
    </row>
    <row r="611" spans="1:12" ht="15">
      <c r="A611" s="84" t="s">
        <v>2365</v>
      </c>
      <c r="B611" s="84" t="s">
        <v>2366</v>
      </c>
      <c r="C611" s="84">
        <v>3</v>
      </c>
      <c r="D611" s="123">
        <v>0</v>
      </c>
      <c r="E611" s="123">
        <v>1.2937307569224816</v>
      </c>
      <c r="F611" s="84" t="s">
        <v>1687</v>
      </c>
      <c r="G611" s="84" t="b">
        <v>0</v>
      </c>
      <c r="H611" s="84" t="b">
        <v>0</v>
      </c>
      <c r="I611" s="84" t="b">
        <v>0</v>
      </c>
      <c r="J611" s="84" t="b">
        <v>0</v>
      </c>
      <c r="K611" s="84" t="b">
        <v>0</v>
      </c>
      <c r="L611" s="84" t="b">
        <v>0</v>
      </c>
    </row>
    <row r="612" spans="1:12" ht="15">
      <c r="A612" s="84" t="s">
        <v>2366</v>
      </c>
      <c r="B612" s="84" t="s">
        <v>2297</v>
      </c>
      <c r="C612" s="84">
        <v>3</v>
      </c>
      <c r="D612" s="123">
        <v>0</v>
      </c>
      <c r="E612" s="123">
        <v>1.2937307569224816</v>
      </c>
      <c r="F612" s="84" t="s">
        <v>1687</v>
      </c>
      <c r="G612" s="84" t="b">
        <v>0</v>
      </c>
      <c r="H612" s="84" t="b">
        <v>0</v>
      </c>
      <c r="I612" s="84" t="b">
        <v>0</v>
      </c>
      <c r="J612" s="84" t="b">
        <v>0</v>
      </c>
      <c r="K612" s="84" t="b">
        <v>0</v>
      </c>
      <c r="L612" s="84" t="b">
        <v>0</v>
      </c>
    </row>
    <row r="613" spans="1:12" ht="15">
      <c r="A613" s="84" t="s">
        <v>2297</v>
      </c>
      <c r="B613" s="84" t="s">
        <v>2367</v>
      </c>
      <c r="C613" s="84">
        <v>3</v>
      </c>
      <c r="D613" s="123">
        <v>0</v>
      </c>
      <c r="E613" s="123">
        <v>1.2937307569224816</v>
      </c>
      <c r="F613" s="84" t="s">
        <v>1687</v>
      </c>
      <c r="G613" s="84" t="b">
        <v>0</v>
      </c>
      <c r="H613" s="84" t="b">
        <v>0</v>
      </c>
      <c r="I613" s="84" t="b">
        <v>0</v>
      </c>
      <c r="J613" s="84" t="b">
        <v>0</v>
      </c>
      <c r="K613" s="84" t="b">
        <v>0</v>
      </c>
      <c r="L613" s="84" t="b">
        <v>0</v>
      </c>
    </row>
    <row r="614" spans="1:12" ht="15">
      <c r="A614" s="84" t="s">
        <v>2367</v>
      </c>
      <c r="B614" s="84" t="s">
        <v>2294</v>
      </c>
      <c r="C614" s="84">
        <v>3</v>
      </c>
      <c r="D614" s="123">
        <v>0</v>
      </c>
      <c r="E614" s="123">
        <v>1.2937307569224816</v>
      </c>
      <c r="F614" s="84" t="s">
        <v>1687</v>
      </c>
      <c r="G614" s="84" t="b">
        <v>0</v>
      </c>
      <c r="H614" s="84" t="b">
        <v>0</v>
      </c>
      <c r="I614" s="84" t="b">
        <v>0</v>
      </c>
      <c r="J614" s="84" t="b">
        <v>0</v>
      </c>
      <c r="K614" s="84" t="b">
        <v>0</v>
      </c>
      <c r="L614" s="84" t="b">
        <v>0</v>
      </c>
    </row>
    <row r="615" spans="1:12" ht="15">
      <c r="A615" s="84" t="s">
        <v>2294</v>
      </c>
      <c r="B615" s="84" t="s">
        <v>1774</v>
      </c>
      <c r="C615" s="84">
        <v>3</v>
      </c>
      <c r="D615" s="123">
        <v>0</v>
      </c>
      <c r="E615" s="123">
        <v>1.2937307569224816</v>
      </c>
      <c r="F615" s="84" t="s">
        <v>1687</v>
      </c>
      <c r="G615" s="84" t="b">
        <v>0</v>
      </c>
      <c r="H615" s="84" t="b">
        <v>0</v>
      </c>
      <c r="I615" s="84" t="b">
        <v>0</v>
      </c>
      <c r="J615" s="84" t="b">
        <v>0</v>
      </c>
      <c r="K615" s="84" t="b">
        <v>1</v>
      </c>
      <c r="L615" s="84" t="b">
        <v>0</v>
      </c>
    </row>
    <row r="616" spans="1:12" ht="15">
      <c r="A616" s="84" t="s">
        <v>1774</v>
      </c>
      <c r="B616" s="84" t="s">
        <v>2307</v>
      </c>
      <c r="C616" s="84">
        <v>3</v>
      </c>
      <c r="D616" s="123">
        <v>0</v>
      </c>
      <c r="E616" s="123">
        <v>1.2937307569224816</v>
      </c>
      <c r="F616" s="84" t="s">
        <v>1687</v>
      </c>
      <c r="G616" s="84" t="b">
        <v>0</v>
      </c>
      <c r="H616" s="84" t="b">
        <v>1</v>
      </c>
      <c r="I616" s="84" t="b">
        <v>0</v>
      </c>
      <c r="J616" s="84" t="b">
        <v>0</v>
      </c>
      <c r="K616" s="84" t="b">
        <v>0</v>
      </c>
      <c r="L616" s="84" t="b">
        <v>0</v>
      </c>
    </row>
    <row r="617" spans="1:12" ht="15">
      <c r="A617" s="84" t="s">
        <v>2307</v>
      </c>
      <c r="B617" s="84" t="s">
        <v>2325</v>
      </c>
      <c r="C617" s="84">
        <v>3</v>
      </c>
      <c r="D617" s="123">
        <v>0</v>
      </c>
      <c r="E617" s="123">
        <v>1.2937307569224816</v>
      </c>
      <c r="F617" s="84" t="s">
        <v>1687</v>
      </c>
      <c r="G617" s="84" t="b">
        <v>0</v>
      </c>
      <c r="H617" s="84" t="b">
        <v>0</v>
      </c>
      <c r="I617" s="84" t="b">
        <v>0</v>
      </c>
      <c r="J617" s="84" t="b">
        <v>0</v>
      </c>
      <c r="K617" s="84" t="b">
        <v>0</v>
      </c>
      <c r="L617" s="84" t="b">
        <v>0</v>
      </c>
    </row>
    <row r="618" spans="1:12" ht="15">
      <c r="A618" s="84" t="s">
        <v>240</v>
      </c>
      <c r="B618" s="84" t="s">
        <v>2308</v>
      </c>
      <c r="C618" s="84">
        <v>2</v>
      </c>
      <c r="D618" s="123">
        <v>0.0056803631953445555</v>
      </c>
      <c r="E618" s="123">
        <v>1.469822015978163</v>
      </c>
      <c r="F618" s="84" t="s">
        <v>1687</v>
      </c>
      <c r="G618" s="84" t="b">
        <v>0</v>
      </c>
      <c r="H618" s="84" t="b">
        <v>0</v>
      </c>
      <c r="I618" s="84" t="b">
        <v>0</v>
      </c>
      <c r="J618" s="84" t="b">
        <v>0</v>
      </c>
      <c r="K618" s="84" t="b">
        <v>0</v>
      </c>
      <c r="L618" s="84" t="b">
        <v>0</v>
      </c>
    </row>
    <row r="619" spans="1:12" ht="15">
      <c r="A619" s="84" t="s">
        <v>326</v>
      </c>
      <c r="B619" s="84" t="s">
        <v>2453</v>
      </c>
      <c r="C619" s="84">
        <v>2</v>
      </c>
      <c r="D619" s="123">
        <v>0</v>
      </c>
      <c r="E619" s="123">
        <v>0.9777236052888478</v>
      </c>
      <c r="F619" s="84" t="s">
        <v>1688</v>
      </c>
      <c r="G619" s="84" t="b">
        <v>0</v>
      </c>
      <c r="H619" s="84" t="b">
        <v>0</v>
      </c>
      <c r="I619" s="84" t="b">
        <v>0</v>
      </c>
      <c r="J619" s="84" t="b">
        <v>1</v>
      </c>
      <c r="K619" s="84" t="b">
        <v>0</v>
      </c>
      <c r="L619" s="84" t="b">
        <v>0</v>
      </c>
    </row>
    <row r="620" spans="1:12" ht="15">
      <c r="A620" s="84" t="s">
        <v>2453</v>
      </c>
      <c r="B620" s="84" t="s">
        <v>1806</v>
      </c>
      <c r="C620" s="84">
        <v>2</v>
      </c>
      <c r="D620" s="123">
        <v>0</v>
      </c>
      <c r="E620" s="123">
        <v>0.9777236052888478</v>
      </c>
      <c r="F620" s="84" t="s">
        <v>1688</v>
      </c>
      <c r="G620" s="84" t="b">
        <v>1</v>
      </c>
      <c r="H620" s="84" t="b">
        <v>0</v>
      </c>
      <c r="I620" s="84" t="b">
        <v>0</v>
      </c>
      <c r="J620" s="84" t="b">
        <v>0</v>
      </c>
      <c r="K620" s="84" t="b">
        <v>0</v>
      </c>
      <c r="L620" s="84" t="b">
        <v>0</v>
      </c>
    </row>
    <row r="621" spans="1:12" ht="15">
      <c r="A621" s="84" t="s">
        <v>1806</v>
      </c>
      <c r="B621" s="84" t="s">
        <v>2454</v>
      </c>
      <c r="C621" s="84">
        <v>2</v>
      </c>
      <c r="D621" s="123">
        <v>0</v>
      </c>
      <c r="E621" s="123">
        <v>0.9777236052888478</v>
      </c>
      <c r="F621" s="84" t="s">
        <v>1688</v>
      </c>
      <c r="G621" s="84" t="b">
        <v>0</v>
      </c>
      <c r="H621" s="84" t="b">
        <v>0</v>
      </c>
      <c r="I621" s="84" t="b">
        <v>0</v>
      </c>
      <c r="J621" s="84" t="b">
        <v>0</v>
      </c>
      <c r="K621" s="84" t="b">
        <v>0</v>
      </c>
      <c r="L621" s="84" t="b">
        <v>0</v>
      </c>
    </row>
    <row r="622" spans="1:12" ht="15">
      <c r="A622" s="84" t="s">
        <v>2454</v>
      </c>
      <c r="B622" s="84" t="s">
        <v>2455</v>
      </c>
      <c r="C622" s="84">
        <v>2</v>
      </c>
      <c r="D622" s="123">
        <v>0</v>
      </c>
      <c r="E622" s="123">
        <v>0.9777236052888478</v>
      </c>
      <c r="F622" s="84" t="s">
        <v>1688</v>
      </c>
      <c r="G622" s="84" t="b">
        <v>0</v>
      </c>
      <c r="H622" s="84" t="b">
        <v>0</v>
      </c>
      <c r="I622" s="84" t="b">
        <v>0</v>
      </c>
      <c r="J622" s="84" t="b">
        <v>1</v>
      </c>
      <c r="K622" s="84" t="b">
        <v>0</v>
      </c>
      <c r="L622" s="84" t="b">
        <v>0</v>
      </c>
    </row>
    <row r="623" spans="1:12" ht="15">
      <c r="A623" s="84" t="s">
        <v>2455</v>
      </c>
      <c r="B623" s="84" t="s">
        <v>1808</v>
      </c>
      <c r="C623" s="84">
        <v>2</v>
      </c>
      <c r="D623" s="123">
        <v>0</v>
      </c>
      <c r="E623" s="123">
        <v>0.9777236052888478</v>
      </c>
      <c r="F623" s="84" t="s">
        <v>1688</v>
      </c>
      <c r="G623" s="84" t="b">
        <v>1</v>
      </c>
      <c r="H623" s="84" t="b">
        <v>0</v>
      </c>
      <c r="I623" s="84" t="b">
        <v>0</v>
      </c>
      <c r="J623" s="84" t="b">
        <v>0</v>
      </c>
      <c r="K623" s="84" t="b">
        <v>0</v>
      </c>
      <c r="L623" s="84" t="b">
        <v>0</v>
      </c>
    </row>
    <row r="624" spans="1:12" ht="15">
      <c r="A624" s="84" t="s">
        <v>1808</v>
      </c>
      <c r="B624" s="84" t="s">
        <v>2456</v>
      </c>
      <c r="C624" s="84">
        <v>2</v>
      </c>
      <c r="D624" s="123">
        <v>0</v>
      </c>
      <c r="E624" s="123">
        <v>0.9777236052888478</v>
      </c>
      <c r="F624" s="84" t="s">
        <v>1688</v>
      </c>
      <c r="G624" s="84" t="b">
        <v>0</v>
      </c>
      <c r="H624" s="84" t="b">
        <v>0</v>
      </c>
      <c r="I624" s="84" t="b">
        <v>0</v>
      </c>
      <c r="J624" s="84" t="b">
        <v>0</v>
      </c>
      <c r="K624" s="84" t="b">
        <v>0</v>
      </c>
      <c r="L624" s="84" t="b">
        <v>0</v>
      </c>
    </row>
    <row r="625" spans="1:12" ht="15">
      <c r="A625" s="84" t="s">
        <v>2456</v>
      </c>
      <c r="B625" s="84" t="s">
        <v>2330</v>
      </c>
      <c r="C625" s="84">
        <v>2</v>
      </c>
      <c r="D625" s="123">
        <v>0</v>
      </c>
      <c r="E625" s="123">
        <v>0.9777236052888478</v>
      </c>
      <c r="F625" s="84" t="s">
        <v>1688</v>
      </c>
      <c r="G625" s="84" t="b">
        <v>0</v>
      </c>
      <c r="H625" s="84" t="b">
        <v>0</v>
      </c>
      <c r="I625" s="84" t="b">
        <v>0</v>
      </c>
      <c r="J625" s="84" t="b">
        <v>0</v>
      </c>
      <c r="K625" s="84" t="b">
        <v>0</v>
      </c>
      <c r="L625" s="84" t="b">
        <v>0</v>
      </c>
    </row>
    <row r="626" spans="1:12" ht="15">
      <c r="A626" s="84" t="s">
        <v>2330</v>
      </c>
      <c r="B626" s="84" t="s">
        <v>1812</v>
      </c>
      <c r="C626" s="84">
        <v>2</v>
      </c>
      <c r="D626" s="123">
        <v>0</v>
      </c>
      <c r="E626" s="123">
        <v>0.9777236052888478</v>
      </c>
      <c r="F626" s="84" t="s">
        <v>1688</v>
      </c>
      <c r="G626" s="84" t="b">
        <v>0</v>
      </c>
      <c r="H626" s="84" t="b">
        <v>0</v>
      </c>
      <c r="I626" s="84" t="b">
        <v>0</v>
      </c>
      <c r="J626" s="84" t="b">
        <v>1</v>
      </c>
      <c r="K626" s="84" t="b">
        <v>0</v>
      </c>
      <c r="L626" s="84" t="b">
        <v>0</v>
      </c>
    </row>
    <row r="627" spans="1:12" ht="15">
      <c r="A627" s="84" t="s">
        <v>1812</v>
      </c>
      <c r="B627" s="84" t="s">
        <v>451</v>
      </c>
      <c r="C627" s="84">
        <v>2</v>
      </c>
      <c r="D627" s="123">
        <v>0</v>
      </c>
      <c r="E627" s="123">
        <v>0.9777236052888478</v>
      </c>
      <c r="F627" s="84" t="s">
        <v>1688</v>
      </c>
      <c r="G627" s="84" t="b">
        <v>1</v>
      </c>
      <c r="H627" s="84" t="b">
        <v>0</v>
      </c>
      <c r="I627" s="84" t="b">
        <v>0</v>
      </c>
      <c r="J627" s="84" t="b">
        <v>0</v>
      </c>
      <c r="K627" s="84" t="b">
        <v>0</v>
      </c>
      <c r="L627" s="84" t="b">
        <v>0</v>
      </c>
    </row>
    <row r="628" spans="1:12" ht="15">
      <c r="A628" s="84" t="s">
        <v>2369</v>
      </c>
      <c r="B628" s="84" t="s">
        <v>2292</v>
      </c>
      <c r="C628" s="84">
        <v>2</v>
      </c>
      <c r="D628" s="123">
        <v>0</v>
      </c>
      <c r="E628" s="123">
        <v>0.5118833609788743</v>
      </c>
      <c r="F628" s="84" t="s">
        <v>1689</v>
      </c>
      <c r="G628" s="84" t="b">
        <v>1</v>
      </c>
      <c r="H628" s="84" t="b">
        <v>0</v>
      </c>
      <c r="I628" s="84" t="b">
        <v>0</v>
      </c>
      <c r="J628" s="84" t="b">
        <v>0</v>
      </c>
      <c r="K628" s="84" t="b">
        <v>0</v>
      </c>
      <c r="L628" s="84" t="b">
        <v>0</v>
      </c>
    </row>
    <row r="629" spans="1:12" ht="15">
      <c r="A629" s="84" t="s">
        <v>2292</v>
      </c>
      <c r="B629" s="84" t="s">
        <v>2299</v>
      </c>
      <c r="C629" s="84">
        <v>2</v>
      </c>
      <c r="D629" s="123">
        <v>0</v>
      </c>
      <c r="E629" s="123">
        <v>0.5118833609788743</v>
      </c>
      <c r="F629" s="84" t="s">
        <v>1689</v>
      </c>
      <c r="G629" s="84" t="b">
        <v>0</v>
      </c>
      <c r="H629" s="84" t="b">
        <v>0</v>
      </c>
      <c r="I629" s="84" t="b">
        <v>0</v>
      </c>
      <c r="J629" s="84" t="b">
        <v>0</v>
      </c>
      <c r="K629" s="84" t="b">
        <v>0</v>
      </c>
      <c r="L629" s="84" t="b">
        <v>0</v>
      </c>
    </row>
    <row r="630" spans="1:12" ht="15">
      <c r="A630" s="84" t="s">
        <v>2299</v>
      </c>
      <c r="B630" s="84" t="s">
        <v>2370</v>
      </c>
      <c r="C630" s="84">
        <v>2</v>
      </c>
      <c r="D630" s="123">
        <v>0</v>
      </c>
      <c r="E630" s="123">
        <v>0.8129133566428556</v>
      </c>
      <c r="F630" s="84" t="s">
        <v>1689</v>
      </c>
      <c r="G630" s="84" t="b">
        <v>0</v>
      </c>
      <c r="H630" s="84" t="b">
        <v>0</v>
      </c>
      <c r="I630" s="84" t="b">
        <v>0</v>
      </c>
      <c r="J630" s="84" t="b">
        <v>0</v>
      </c>
      <c r="K630" s="84" t="b">
        <v>1</v>
      </c>
      <c r="L630" s="84" t="b">
        <v>0</v>
      </c>
    </row>
    <row r="631" spans="1:12" ht="15">
      <c r="A631" s="84" t="s">
        <v>2370</v>
      </c>
      <c r="B631" s="84" t="s">
        <v>2371</v>
      </c>
      <c r="C631" s="84">
        <v>2</v>
      </c>
      <c r="D631" s="123">
        <v>0</v>
      </c>
      <c r="E631" s="123">
        <v>0.8129133566428556</v>
      </c>
      <c r="F631" s="84" t="s">
        <v>1689</v>
      </c>
      <c r="G631" s="84" t="b">
        <v>0</v>
      </c>
      <c r="H631" s="84" t="b">
        <v>1</v>
      </c>
      <c r="I631" s="84" t="b">
        <v>0</v>
      </c>
      <c r="J631" s="84" t="b">
        <v>0</v>
      </c>
      <c r="K631" s="84" t="b">
        <v>0</v>
      </c>
      <c r="L631" s="84" t="b">
        <v>0</v>
      </c>
    </row>
    <row r="632" spans="1:12" ht="15">
      <c r="A632" s="84" t="s">
        <v>2371</v>
      </c>
      <c r="B632" s="84" t="s">
        <v>2292</v>
      </c>
      <c r="C632" s="84">
        <v>2</v>
      </c>
      <c r="D632" s="123">
        <v>0</v>
      </c>
      <c r="E632" s="123">
        <v>0.5118833609788743</v>
      </c>
      <c r="F632" s="84" t="s">
        <v>1689</v>
      </c>
      <c r="G632" s="84" t="b">
        <v>0</v>
      </c>
      <c r="H632" s="84" t="b">
        <v>0</v>
      </c>
      <c r="I632" s="84" t="b">
        <v>0</v>
      </c>
      <c r="J632" s="84" t="b">
        <v>0</v>
      </c>
      <c r="K632" s="84" t="b">
        <v>0</v>
      </c>
      <c r="L632" s="84" t="b">
        <v>0</v>
      </c>
    </row>
    <row r="633" spans="1:12" ht="15">
      <c r="A633" s="84" t="s">
        <v>2292</v>
      </c>
      <c r="B633" s="84" t="s">
        <v>451</v>
      </c>
      <c r="C633" s="84">
        <v>2</v>
      </c>
      <c r="D633" s="123">
        <v>0</v>
      </c>
      <c r="E633" s="123">
        <v>0.5118833609788743</v>
      </c>
      <c r="F633" s="84" t="s">
        <v>1689</v>
      </c>
      <c r="G633" s="84" t="b">
        <v>0</v>
      </c>
      <c r="H633" s="84" t="b">
        <v>0</v>
      </c>
      <c r="I633" s="84" t="b">
        <v>0</v>
      </c>
      <c r="J633" s="84" t="b">
        <v>0</v>
      </c>
      <c r="K633" s="84" t="b">
        <v>0</v>
      </c>
      <c r="L633" s="84" t="b">
        <v>0</v>
      </c>
    </row>
    <row r="634" spans="1:12" ht="15">
      <c r="A634" s="84" t="s">
        <v>2375</v>
      </c>
      <c r="B634" s="84" t="s">
        <v>2376</v>
      </c>
      <c r="C634" s="84">
        <v>2</v>
      </c>
      <c r="D634" s="123">
        <v>0</v>
      </c>
      <c r="E634" s="123">
        <v>1.1760912590556813</v>
      </c>
      <c r="F634" s="84" t="s">
        <v>1690</v>
      </c>
      <c r="G634" s="84" t="b">
        <v>0</v>
      </c>
      <c r="H634" s="84" t="b">
        <v>0</v>
      </c>
      <c r="I634" s="84" t="b">
        <v>0</v>
      </c>
      <c r="J634" s="84" t="b">
        <v>0</v>
      </c>
      <c r="K634" s="84" t="b">
        <v>0</v>
      </c>
      <c r="L634" s="84" t="b">
        <v>0</v>
      </c>
    </row>
    <row r="635" spans="1:12" ht="15">
      <c r="A635" s="84" t="s">
        <v>2376</v>
      </c>
      <c r="B635" s="84" t="s">
        <v>2294</v>
      </c>
      <c r="C635" s="84">
        <v>2</v>
      </c>
      <c r="D635" s="123">
        <v>0</v>
      </c>
      <c r="E635" s="123">
        <v>1.1760912590556813</v>
      </c>
      <c r="F635" s="84" t="s">
        <v>1690</v>
      </c>
      <c r="G635" s="84" t="b">
        <v>0</v>
      </c>
      <c r="H635" s="84" t="b">
        <v>0</v>
      </c>
      <c r="I635" s="84" t="b">
        <v>0</v>
      </c>
      <c r="J635" s="84" t="b">
        <v>0</v>
      </c>
      <c r="K635" s="84" t="b">
        <v>0</v>
      </c>
      <c r="L635" s="84" t="b">
        <v>0</v>
      </c>
    </row>
    <row r="636" spans="1:12" ht="15">
      <c r="A636" s="84" t="s">
        <v>2294</v>
      </c>
      <c r="B636" s="84" t="s">
        <v>2310</v>
      </c>
      <c r="C636" s="84">
        <v>2</v>
      </c>
      <c r="D636" s="123">
        <v>0</v>
      </c>
      <c r="E636" s="123">
        <v>1.1760912590556813</v>
      </c>
      <c r="F636" s="84" t="s">
        <v>1690</v>
      </c>
      <c r="G636" s="84" t="b">
        <v>0</v>
      </c>
      <c r="H636" s="84" t="b">
        <v>0</v>
      </c>
      <c r="I636" s="84" t="b">
        <v>0</v>
      </c>
      <c r="J636" s="84" t="b">
        <v>0</v>
      </c>
      <c r="K636" s="84" t="b">
        <v>0</v>
      </c>
      <c r="L636" s="84" t="b">
        <v>0</v>
      </c>
    </row>
    <row r="637" spans="1:12" ht="15">
      <c r="A637" s="84" t="s">
        <v>2310</v>
      </c>
      <c r="B637" s="84" t="s">
        <v>451</v>
      </c>
      <c r="C637" s="84">
        <v>2</v>
      </c>
      <c r="D637" s="123">
        <v>0</v>
      </c>
      <c r="E637" s="123">
        <v>1.1760912590556813</v>
      </c>
      <c r="F637" s="84" t="s">
        <v>1690</v>
      </c>
      <c r="G637" s="84" t="b">
        <v>0</v>
      </c>
      <c r="H637" s="84" t="b">
        <v>0</v>
      </c>
      <c r="I637" s="84" t="b">
        <v>0</v>
      </c>
      <c r="J637" s="84" t="b">
        <v>0</v>
      </c>
      <c r="K637" s="84" t="b">
        <v>0</v>
      </c>
      <c r="L637" s="84" t="b">
        <v>0</v>
      </c>
    </row>
    <row r="638" spans="1:12" ht="15">
      <c r="A638" s="84" t="s">
        <v>451</v>
      </c>
      <c r="B638" s="84" t="s">
        <v>1881</v>
      </c>
      <c r="C638" s="84">
        <v>2</v>
      </c>
      <c r="D638" s="123">
        <v>0</v>
      </c>
      <c r="E638" s="123">
        <v>1</v>
      </c>
      <c r="F638" s="84" t="s">
        <v>1690</v>
      </c>
      <c r="G638" s="84" t="b">
        <v>0</v>
      </c>
      <c r="H638" s="84" t="b">
        <v>0</v>
      </c>
      <c r="I638" s="84" t="b">
        <v>0</v>
      </c>
      <c r="J638" s="84" t="b">
        <v>1</v>
      </c>
      <c r="K638" s="84" t="b">
        <v>0</v>
      </c>
      <c r="L638" s="84" t="b">
        <v>0</v>
      </c>
    </row>
    <row r="639" spans="1:12" ht="15">
      <c r="A639" s="84" t="s">
        <v>1881</v>
      </c>
      <c r="B639" s="84" t="s">
        <v>1808</v>
      </c>
      <c r="C639" s="84">
        <v>2</v>
      </c>
      <c r="D639" s="123">
        <v>0</v>
      </c>
      <c r="E639" s="123">
        <v>1</v>
      </c>
      <c r="F639" s="84" t="s">
        <v>1690</v>
      </c>
      <c r="G639" s="84" t="b">
        <v>1</v>
      </c>
      <c r="H639" s="84" t="b">
        <v>0</v>
      </c>
      <c r="I639" s="84" t="b">
        <v>0</v>
      </c>
      <c r="J639" s="84" t="b">
        <v>0</v>
      </c>
      <c r="K639" s="84" t="b">
        <v>0</v>
      </c>
      <c r="L639" s="84" t="b">
        <v>0</v>
      </c>
    </row>
    <row r="640" spans="1:12" ht="15">
      <c r="A640" s="84" t="s">
        <v>1808</v>
      </c>
      <c r="B640" s="84" t="s">
        <v>1834</v>
      </c>
      <c r="C640" s="84">
        <v>2</v>
      </c>
      <c r="D640" s="123">
        <v>0</v>
      </c>
      <c r="E640" s="123">
        <v>1.1760912590556813</v>
      </c>
      <c r="F640" s="84" t="s">
        <v>1690</v>
      </c>
      <c r="G640" s="84" t="b">
        <v>0</v>
      </c>
      <c r="H640" s="84" t="b">
        <v>0</v>
      </c>
      <c r="I640" s="84" t="b">
        <v>0</v>
      </c>
      <c r="J640" s="84" t="b">
        <v>0</v>
      </c>
      <c r="K640" s="84" t="b">
        <v>0</v>
      </c>
      <c r="L640" s="84" t="b">
        <v>0</v>
      </c>
    </row>
    <row r="641" spans="1:12" ht="15">
      <c r="A641" s="84" t="s">
        <v>1834</v>
      </c>
      <c r="B641" s="84" t="s">
        <v>2292</v>
      </c>
      <c r="C641" s="84">
        <v>2</v>
      </c>
      <c r="D641" s="123">
        <v>0</v>
      </c>
      <c r="E641" s="123">
        <v>1.1760912590556813</v>
      </c>
      <c r="F641" s="84" t="s">
        <v>1690</v>
      </c>
      <c r="G641" s="84" t="b">
        <v>0</v>
      </c>
      <c r="H641" s="84" t="b">
        <v>0</v>
      </c>
      <c r="I641" s="84" t="b">
        <v>0</v>
      </c>
      <c r="J641" s="84" t="b">
        <v>0</v>
      </c>
      <c r="K641" s="84" t="b">
        <v>0</v>
      </c>
      <c r="L641" s="84" t="b">
        <v>0</v>
      </c>
    </row>
    <row r="642" spans="1:12" ht="15">
      <c r="A642" s="84" t="s">
        <v>2292</v>
      </c>
      <c r="B642" s="84" t="s">
        <v>2296</v>
      </c>
      <c r="C642" s="84">
        <v>2</v>
      </c>
      <c r="D642" s="123">
        <v>0</v>
      </c>
      <c r="E642" s="123">
        <v>1.1760912590556813</v>
      </c>
      <c r="F642" s="84" t="s">
        <v>1690</v>
      </c>
      <c r="G642" s="84" t="b">
        <v>0</v>
      </c>
      <c r="H642" s="84" t="b">
        <v>0</v>
      </c>
      <c r="I642" s="84" t="b">
        <v>0</v>
      </c>
      <c r="J642" s="84" t="b">
        <v>0</v>
      </c>
      <c r="K642" s="84" t="b">
        <v>0</v>
      </c>
      <c r="L642" s="84" t="b">
        <v>0</v>
      </c>
    </row>
    <row r="643" spans="1:12" ht="15">
      <c r="A643" s="84" t="s">
        <v>2378</v>
      </c>
      <c r="B643" s="84" t="s">
        <v>878</v>
      </c>
      <c r="C643" s="84">
        <v>2</v>
      </c>
      <c r="D643" s="123">
        <v>0.00986983592340922</v>
      </c>
      <c r="E643" s="123">
        <v>1.4548448600085102</v>
      </c>
      <c r="F643" s="84" t="s">
        <v>1691</v>
      </c>
      <c r="G643" s="84" t="b">
        <v>1</v>
      </c>
      <c r="H643" s="84" t="b">
        <v>0</v>
      </c>
      <c r="I643" s="84" t="b">
        <v>0</v>
      </c>
      <c r="J643" s="84" t="b">
        <v>0</v>
      </c>
      <c r="K643" s="84" t="b">
        <v>0</v>
      </c>
      <c r="L643" s="84" t="b">
        <v>0</v>
      </c>
    </row>
    <row r="644" spans="1:12" ht="15">
      <c r="A644" s="84" t="s">
        <v>878</v>
      </c>
      <c r="B644" s="84" t="s">
        <v>2379</v>
      </c>
      <c r="C644" s="84">
        <v>2</v>
      </c>
      <c r="D644" s="123">
        <v>0.00986983592340922</v>
      </c>
      <c r="E644" s="123">
        <v>1.4548448600085102</v>
      </c>
      <c r="F644" s="84" t="s">
        <v>1691</v>
      </c>
      <c r="G644" s="84" t="b">
        <v>0</v>
      </c>
      <c r="H644" s="84" t="b">
        <v>0</v>
      </c>
      <c r="I644" s="84" t="b">
        <v>0</v>
      </c>
      <c r="J644" s="84" t="b">
        <v>1</v>
      </c>
      <c r="K644" s="84" t="b">
        <v>0</v>
      </c>
      <c r="L644" s="84" t="b">
        <v>0</v>
      </c>
    </row>
    <row r="645" spans="1:12" ht="15">
      <c r="A645" s="84" t="s">
        <v>2379</v>
      </c>
      <c r="B645" s="84" t="s">
        <v>2380</v>
      </c>
      <c r="C645" s="84">
        <v>2</v>
      </c>
      <c r="D645" s="123">
        <v>0.00986983592340922</v>
      </c>
      <c r="E645" s="123">
        <v>1.4548448600085102</v>
      </c>
      <c r="F645" s="84" t="s">
        <v>1691</v>
      </c>
      <c r="G645" s="84" t="b">
        <v>1</v>
      </c>
      <c r="H645" s="84" t="b">
        <v>0</v>
      </c>
      <c r="I645" s="84" t="b">
        <v>0</v>
      </c>
      <c r="J645" s="84" t="b">
        <v>0</v>
      </c>
      <c r="K645" s="84" t="b">
        <v>0</v>
      </c>
      <c r="L645" s="84" t="b">
        <v>0</v>
      </c>
    </row>
    <row r="646" spans="1:12" ht="15">
      <c r="A646" s="84" t="s">
        <v>2380</v>
      </c>
      <c r="B646" s="84" t="s">
        <v>2381</v>
      </c>
      <c r="C646" s="84">
        <v>2</v>
      </c>
      <c r="D646" s="123">
        <v>0.00986983592340922</v>
      </c>
      <c r="E646" s="123">
        <v>1.4548448600085102</v>
      </c>
      <c r="F646" s="84" t="s">
        <v>1691</v>
      </c>
      <c r="G646" s="84" t="b">
        <v>0</v>
      </c>
      <c r="H646" s="84" t="b">
        <v>0</v>
      </c>
      <c r="I646" s="84" t="b">
        <v>0</v>
      </c>
      <c r="J646" s="84" t="b">
        <v>0</v>
      </c>
      <c r="K646" s="84" t="b">
        <v>0</v>
      </c>
      <c r="L646" s="84" t="b">
        <v>0</v>
      </c>
    </row>
    <row r="647" spans="1:12" ht="15">
      <c r="A647" s="84" t="s">
        <v>2381</v>
      </c>
      <c r="B647" s="84" t="s">
        <v>470</v>
      </c>
      <c r="C647" s="84">
        <v>2</v>
      </c>
      <c r="D647" s="123">
        <v>0.00986983592340922</v>
      </c>
      <c r="E647" s="123">
        <v>1.278753600952829</v>
      </c>
      <c r="F647" s="84" t="s">
        <v>1691</v>
      </c>
      <c r="G647" s="84" t="b">
        <v>0</v>
      </c>
      <c r="H647" s="84" t="b">
        <v>0</v>
      </c>
      <c r="I647" s="84" t="b">
        <v>0</v>
      </c>
      <c r="J647" s="84" t="b">
        <v>0</v>
      </c>
      <c r="K647" s="84" t="b">
        <v>0</v>
      </c>
      <c r="L647" s="84" t="b">
        <v>0</v>
      </c>
    </row>
    <row r="648" spans="1:12" ht="15">
      <c r="A648" s="84" t="s">
        <v>2311</v>
      </c>
      <c r="B648" s="84" t="s">
        <v>2382</v>
      </c>
      <c r="C648" s="84">
        <v>2</v>
      </c>
      <c r="D648" s="123">
        <v>0.00986983592340922</v>
      </c>
      <c r="E648" s="123">
        <v>1.153814864344529</v>
      </c>
      <c r="F648" s="84" t="s">
        <v>1691</v>
      </c>
      <c r="G648" s="84" t="b">
        <v>0</v>
      </c>
      <c r="H648" s="84" t="b">
        <v>0</v>
      </c>
      <c r="I648" s="84" t="b">
        <v>0</v>
      </c>
      <c r="J648" s="84" t="b">
        <v>0</v>
      </c>
      <c r="K648" s="84" t="b">
        <v>0</v>
      </c>
      <c r="L648" s="84" t="b">
        <v>0</v>
      </c>
    </row>
    <row r="649" spans="1:12" ht="15">
      <c r="A649" s="84" t="s">
        <v>2382</v>
      </c>
      <c r="B649" s="84" t="s">
        <v>2383</v>
      </c>
      <c r="C649" s="84">
        <v>2</v>
      </c>
      <c r="D649" s="123">
        <v>0.00986983592340922</v>
      </c>
      <c r="E649" s="123">
        <v>1.4548448600085102</v>
      </c>
      <c r="F649" s="84" t="s">
        <v>1691</v>
      </c>
      <c r="G649" s="84" t="b">
        <v>0</v>
      </c>
      <c r="H649" s="84" t="b">
        <v>0</v>
      </c>
      <c r="I649" s="84" t="b">
        <v>0</v>
      </c>
      <c r="J649" s="84" t="b">
        <v>0</v>
      </c>
      <c r="K649" s="84" t="b">
        <v>0</v>
      </c>
      <c r="L649" s="84" t="b">
        <v>0</v>
      </c>
    </row>
    <row r="650" spans="1:12" ht="15">
      <c r="A650" s="84" t="s">
        <v>2383</v>
      </c>
      <c r="B650" s="84" t="s">
        <v>2312</v>
      </c>
      <c r="C650" s="84">
        <v>2</v>
      </c>
      <c r="D650" s="123">
        <v>0.00986983592340922</v>
      </c>
      <c r="E650" s="123">
        <v>1.153814864344529</v>
      </c>
      <c r="F650" s="84" t="s">
        <v>1691</v>
      </c>
      <c r="G650" s="84" t="b">
        <v>0</v>
      </c>
      <c r="H650" s="84" t="b">
        <v>0</v>
      </c>
      <c r="I650" s="84" t="b">
        <v>0</v>
      </c>
      <c r="J650" s="84" t="b">
        <v>0</v>
      </c>
      <c r="K650" s="84" t="b">
        <v>0</v>
      </c>
      <c r="L650" s="84" t="b">
        <v>0</v>
      </c>
    </row>
    <row r="651" spans="1:12" ht="15">
      <c r="A651" s="84" t="s">
        <v>2312</v>
      </c>
      <c r="B651" s="84" t="s">
        <v>2311</v>
      </c>
      <c r="C651" s="84">
        <v>2</v>
      </c>
      <c r="D651" s="123">
        <v>0.00986983592340922</v>
      </c>
      <c r="E651" s="123">
        <v>0.9777236052888478</v>
      </c>
      <c r="F651" s="84" t="s">
        <v>1691</v>
      </c>
      <c r="G651" s="84" t="b">
        <v>0</v>
      </c>
      <c r="H651" s="84" t="b">
        <v>0</v>
      </c>
      <c r="I651" s="84" t="b">
        <v>0</v>
      </c>
      <c r="J651" s="84" t="b">
        <v>0</v>
      </c>
      <c r="K651" s="84" t="b">
        <v>0</v>
      </c>
      <c r="L651" s="84" t="b">
        <v>0</v>
      </c>
    </row>
    <row r="652" spans="1:12" ht="15">
      <c r="A652" s="84" t="s">
        <v>2311</v>
      </c>
      <c r="B652" s="84" t="s">
        <v>2384</v>
      </c>
      <c r="C652" s="84">
        <v>2</v>
      </c>
      <c r="D652" s="123">
        <v>0.00986983592340922</v>
      </c>
      <c r="E652" s="123">
        <v>1.153814864344529</v>
      </c>
      <c r="F652" s="84" t="s">
        <v>1691</v>
      </c>
      <c r="G652" s="84" t="b">
        <v>0</v>
      </c>
      <c r="H652" s="84" t="b">
        <v>0</v>
      </c>
      <c r="I652" s="84" t="b">
        <v>0</v>
      </c>
      <c r="J652" s="84" t="b">
        <v>0</v>
      </c>
      <c r="K652" s="84" t="b">
        <v>0</v>
      </c>
      <c r="L652" s="84" t="b">
        <v>0</v>
      </c>
    </row>
    <row r="653" spans="1:12" ht="15">
      <c r="A653" s="84" t="s">
        <v>2384</v>
      </c>
      <c r="B653" s="84" t="s">
        <v>2385</v>
      </c>
      <c r="C653" s="84">
        <v>2</v>
      </c>
      <c r="D653" s="123">
        <v>0.00986983592340922</v>
      </c>
      <c r="E653" s="123">
        <v>1.4548448600085102</v>
      </c>
      <c r="F653" s="84" t="s">
        <v>1691</v>
      </c>
      <c r="G653" s="84" t="b">
        <v>0</v>
      </c>
      <c r="H653" s="84" t="b">
        <v>0</v>
      </c>
      <c r="I653" s="84" t="b">
        <v>0</v>
      </c>
      <c r="J653" s="84" t="b">
        <v>0</v>
      </c>
      <c r="K653" s="84" t="b">
        <v>0</v>
      </c>
      <c r="L653" s="84" t="b">
        <v>0</v>
      </c>
    </row>
    <row r="654" spans="1:12" ht="15">
      <c r="A654" s="84" t="s">
        <v>2385</v>
      </c>
      <c r="B654" s="84" t="s">
        <v>2386</v>
      </c>
      <c r="C654" s="84">
        <v>2</v>
      </c>
      <c r="D654" s="123">
        <v>0.00986983592340922</v>
      </c>
      <c r="E654" s="123">
        <v>1.4548448600085102</v>
      </c>
      <c r="F654" s="84" t="s">
        <v>1691</v>
      </c>
      <c r="G654" s="84" t="b">
        <v>0</v>
      </c>
      <c r="H654" s="84" t="b">
        <v>0</v>
      </c>
      <c r="I654" s="84" t="b">
        <v>0</v>
      </c>
      <c r="J654" s="84" t="b">
        <v>0</v>
      </c>
      <c r="K654" s="84" t="b">
        <v>0</v>
      </c>
      <c r="L654" s="84" t="b">
        <v>0</v>
      </c>
    </row>
    <row r="655" spans="1:12" ht="15">
      <c r="A655" s="84" t="s">
        <v>2386</v>
      </c>
      <c r="B655" s="84" t="s">
        <v>2312</v>
      </c>
      <c r="C655" s="84">
        <v>2</v>
      </c>
      <c r="D655" s="123">
        <v>0.00986983592340922</v>
      </c>
      <c r="E655" s="123">
        <v>1.153814864344529</v>
      </c>
      <c r="F655" s="84" t="s">
        <v>1691</v>
      </c>
      <c r="G655" s="84" t="b">
        <v>0</v>
      </c>
      <c r="H655" s="84" t="b">
        <v>0</v>
      </c>
      <c r="I655" s="84" t="b">
        <v>0</v>
      </c>
      <c r="J655" s="84" t="b">
        <v>0</v>
      </c>
      <c r="K655" s="84" t="b">
        <v>0</v>
      </c>
      <c r="L655" s="84" t="b">
        <v>0</v>
      </c>
    </row>
    <row r="656" spans="1:12" ht="15">
      <c r="A656" s="84" t="s">
        <v>2312</v>
      </c>
      <c r="B656" s="84" t="s">
        <v>2387</v>
      </c>
      <c r="C656" s="84">
        <v>2</v>
      </c>
      <c r="D656" s="123">
        <v>0.00986983592340922</v>
      </c>
      <c r="E656" s="123">
        <v>1.153814864344529</v>
      </c>
      <c r="F656" s="84" t="s">
        <v>1691</v>
      </c>
      <c r="G656" s="84" t="b">
        <v>0</v>
      </c>
      <c r="H656" s="84" t="b">
        <v>0</v>
      </c>
      <c r="I656" s="84" t="b">
        <v>0</v>
      </c>
      <c r="J656" s="84" t="b">
        <v>1</v>
      </c>
      <c r="K656" s="84" t="b">
        <v>0</v>
      </c>
      <c r="L656" s="84" t="b">
        <v>0</v>
      </c>
    </row>
    <row r="657" spans="1:12" ht="15">
      <c r="A657" s="84" t="s">
        <v>2387</v>
      </c>
      <c r="B657" s="84" t="s">
        <v>2388</v>
      </c>
      <c r="C657" s="84">
        <v>2</v>
      </c>
      <c r="D657" s="123">
        <v>0.00986983592340922</v>
      </c>
      <c r="E657" s="123">
        <v>1.4548448600085102</v>
      </c>
      <c r="F657" s="84" t="s">
        <v>1691</v>
      </c>
      <c r="G657" s="84" t="b">
        <v>1</v>
      </c>
      <c r="H657" s="84" t="b">
        <v>0</v>
      </c>
      <c r="I657" s="84" t="b">
        <v>0</v>
      </c>
      <c r="J657" s="84" t="b">
        <v>0</v>
      </c>
      <c r="K657" s="84" t="b">
        <v>0</v>
      </c>
      <c r="L657" s="84" t="b">
        <v>0</v>
      </c>
    </row>
    <row r="658" spans="1:12" ht="15">
      <c r="A658" s="84" t="s">
        <v>470</v>
      </c>
      <c r="B658" s="84" t="s">
        <v>1766</v>
      </c>
      <c r="C658" s="84">
        <v>2</v>
      </c>
      <c r="D658" s="123">
        <v>0.00986983592340922</v>
      </c>
      <c r="E658" s="123">
        <v>1.4548448600085102</v>
      </c>
      <c r="F658" s="84" t="s">
        <v>1691</v>
      </c>
      <c r="G658" s="84" t="b">
        <v>0</v>
      </c>
      <c r="H658" s="84" t="b">
        <v>0</v>
      </c>
      <c r="I658" s="84" t="b">
        <v>0</v>
      </c>
      <c r="J658" s="84" t="b">
        <v>0</v>
      </c>
      <c r="K658" s="84" t="b">
        <v>0</v>
      </c>
      <c r="L658" s="84" t="b">
        <v>0</v>
      </c>
    </row>
    <row r="659" spans="1:12" ht="15">
      <c r="A659" s="84" t="s">
        <v>1766</v>
      </c>
      <c r="B659" s="84" t="s">
        <v>451</v>
      </c>
      <c r="C659" s="84">
        <v>2</v>
      </c>
      <c r="D659" s="123">
        <v>0.00986983592340922</v>
      </c>
      <c r="E659" s="123">
        <v>1.4548448600085102</v>
      </c>
      <c r="F659" s="84" t="s">
        <v>1691</v>
      </c>
      <c r="G659" s="84" t="b">
        <v>0</v>
      </c>
      <c r="H659" s="84" t="b">
        <v>0</v>
      </c>
      <c r="I659" s="84" t="b">
        <v>0</v>
      </c>
      <c r="J659" s="84" t="b">
        <v>0</v>
      </c>
      <c r="K659" s="84" t="b">
        <v>0</v>
      </c>
      <c r="L659" s="84" t="b">
        <v>0</v>
      </c>
    </row>
    <row r="660" spans="1:12" ht="15">
      <c r="A660" s="84" t="s">
        <v>451</v>
      </c>
      <c r="B660" s="84" t="s">
        <v>1769</v>
      </c>
      <c r="C660" s="84">
        <v>2</v>
      </c>
      <c r="D660" s="123">
        <v>0.00986983592340922</v>
      </c>
      <c r="E660" s="123">
        <v>1.4548448600085102</v>
      </c>
      <c r="F660" s="84" t="s">
        <v>1691</v>
      </c>
      <c r="G660" s="84" t="b">
        <v>0</v>
      </c>
      <c r="H660" s="84" t="b">
        <v>0</v>
      </c>
      <c r="I660" s="84" t="b">
        <v>0</v>
      </c>
      <c r="J660" s="84" t="b">
        <v>0</v>
      </c>
      <c r="K660" s="84" t="b">
        <v>0</v>
      </c>
      <c r="L660" s="84" t="b">
        <v>0</v>
      </c>
    </row>
    <row r="661" spans="1:12" ht="15">
      <c r="A661" s="84" t="s">
        <v>1769</v>
      </c>
      <c r="B661" s="84" t="s">
        <v>1767</v>
      </c>
      <c r="C661" s="84">
        <v>2</v>
      </c>
      <c r="D661" s="123">
        <v>0.00986983592340922</v>
      </c>
      <c r="E661" s="123">
        <v>1.4548448600085102</v>
      </c>
      <c r="F661" s="84" t="s">
        <v>1691</v>
      </c>
      <c r="G661" s="84" t="b">
        <v>0</v>
      </c>
      <c r="H661" s="84" t="b">
        <v>0</v>
      </c>
      <c r="I661" s="84" t="b">
        <v>0</v>
      </c>
      <c r="J661" s="84" t="b">
        <v>0</v>
      </c>
      <c r="K661" s="84" t="b">
        <v>0</v>
      </c>
      <c r="L661" s="84" t="b">
        <v>0</v>
      </c>
    </row>
    <row r="662" spans="1:12" ht="15">
      <c r="A662" s="84" t="s">
        <v>1767</v>
      </c>
      <c r="B662" s="84" t="s">
        <v>2389</v>
      </c>
      <c r="C662" s="84">
        <v>2</v>
      </c>
      <c r="D662" s="123">
        <v>0.00986983592340922</v>
      </c>
      <c r="E662" s="123">
        <v>1.4548448600085102</v>
      </c>
      <c r="F662" s="84" t="s">
        <v>1691</v>
      </c>
      <c r="G662" s="84" t="b">
        <v>0</v>
      </c>
      <c r="H662" s="84" t="b">
        <v>0</v>
      </c>
      <c r="I662" s="84" t="b">
        <v>0</v>
      </c>
      <c r="J662" s="84" t="b">
        <v>0</v>
      </c>
      <c r="K662" s="84" t="b">
        <v>0</v>
      </c>
      <c r="L662" s="84" t="b">
        <v>0</v>
      </c>
    </row>
    <row r="663" spans="1:12" ht="15">
      <c r="A663" s="84" t="s">
        <v>2389</v>
      </c>
      <c r="B663" s="84" t="s">
        <v>2390</v>
      </c>
      <c r="C663" s="84">
        <v>2</v>
      </c>
      <c r="D663" s="123">
        <v>0.00986983592340922</v>
      </c>
      <c r="E663" s="123">
        <v>1.4548448600085102</v>
      </c>
      <c r="F663" s="84" t="s">
        <v>1691</v>
      </c>
      <c r="G663" s="84" t="b">
        <v>0</v>
      </c>
      <c r="H663" s="84" t="b">
        <v>0</v>
      </c>
      <c r="I663" s="84" t="b">
        <v>0</v>
      </c>
      <c r="J663" s="84" t="b">
        <v>0</v>
      </c>
      <c r="K663" s="84" t="b">
        <v>0</v>
      </c>
      <c r="L663" s="84" t="b">
        <v>0</v>
      </c>
    </row>
    <row r="664" spans="1:12" ht="15">
      <c r="A664" s="84" t="s">
        <v>2390</v>
      </c>
      <c r="B664" s="84" t="s">
        <v>2391</v>
      </c>
      <c r="C664" s="84">
        <v>2</v>
      </c>
      <c r="D664" s="123">
        <v>0.00986983592340922</v>
      </c>
      <c r="E664" s="123">
        <v>1.4548448600085102</v>
      </c>
      <c r="F664" s="84" t="s">
        <v>1691</v>
      </c>
      <c r="G664" s="84" t="b">
        <v>0</v>
      </c>
      <c r="H664" s="84" t="b">
        <v>0</v>
      </c>
      <c r="I664" s="84" t="b">
        <v>0</v>
      </c>
      <c r="J664" s="84" t="b">
        <v>0</v>
      </c>
      <c r="K664" s="84" t="b">
        <v>0</v>
      </c>
      <c r="L664" s="84" t="b">
        <v>0</v>
      </c>
    </row>
    <row r="665" spans="1:12" ht="15">
      <c r="A665" s="84" t="s">
        <v>2391</v>
      </c>
      <c r="B665" s="84" t="s">
        <v>2392</v>
      </c>
      <c r="C665" s="84">
        <v>2</v>
      </c>
      <c r="D665" s="123">
        <v>0.00986983592340922</v>
      </c>
      <c r="E665" s="123">
        <v>1.4548448600085102</v>
      </c>
      <c r="F665" s="84" t="s">
        <v>1691</v>
      </c>
      <c r="G665" s="84" t="b">
        <v>0</v>
      </c>
      <c r="H665" s="84" t="b">
        <v>0</v>
      </c>
      <c r="I665" s="84" t="b">
        <v>0</v>
      </c>
      <c r="J665" s="84" t="b">
        <v>0</v>
      </c>
      <c r="K665" s="84" t="b">
        <v>0</v>
      </c>
      <c r="L665" s="84" t="b">
        <v>0</v>
      </c>
    </row>
    <row r="666" spans="1:12" ht="15">
      <c r="A666" s="84" t="s">
        <v>2392</v>
      </c>
      <c r="B666" s="84" t="s">
        <v>1768</v>
      </c>
      <c r="C666" s="84">
        <v>2</v>
      </c>
      <c r="D666" s="123">
        <v>0.00986983592340922</v>
      </c>
      <c r="E666" s="123">
        <v>1.4548448600085102</v>
      </c>
      <c r="F666" s="84" t="s">
        <v>1691</v>
      </c>
      <c r="G666" s="84" t="b">
        <v>0</v>
      </c>
      <c r="H666" s="84" t="b">
        <v>0</v>
      </c>
      <c r="I666" s="84" t="b">
        <v>0</v>
      </c>
      <c r="J666" s="84" t="b">
        <v>0</v>
      </c>
      <c r="K666" s="84" t="b">
        <v>0</v>
      </c>
      <c r="L666" s="84" t="b">
        <v>0</v>
      </c>
    </row>
    <row r="667" spans="1:12" ht="15">
      <c r="A667" s="84" t="s">
        <v>1768</v>
      </c>
      <c r="B667" s="84" t="s">
        <v>2393</v>
      </c>
      <c r="C667" s="84">
        <v>2</v>
      </c>
      <c r="D667" s="123">
        <v>0.00986983592340922</v>
      </c>
      <c r="E667" s="123">
        <v>1.4548448600085102</v>
      </c>
      <c r="F667" s="84" t="s">
        <v>1691</v>
      </c>
      <c r="G667" s="84" t="b">
        <v>0</v>
      </c>
      <c r="H667" s="84" t="b">
        <v>0</v>
      </c>
      <c r="I667" s="84" t="b">
        <v>0</v>
      </c>
      <c r="J667" s="84" t="b">
        <v>0</v>
      </c>
      <c r="K667" s="84" t="b">
        <v>0</v>
      </c>
      <c r="L667" s="84" t="b">
        <v>0</v>
      </c>
    </row>
    <row r="668" spans="1:12" ht="15">
      <c r="A668" s="84" t="s">
        <v>2393</v>
      </c>
      <c r="B668" s="84" t="s">
        <v>2394</v>
      </c>
      <c r="C668" s="84">
        <v>2</v>
      </c>
      <c r="D668" s="123">
        <v>0.00986983592340922</v>
      </c>
      <c r="E668" s="123">
        <v>1.4548448600085102</v>
      </c>
      <c r="F668" s="84" t="s">
        <v>1691</v>
      </c>
      <c r="G668" s="84" t="b">
        <v>0</v>
      </c>
      <c r="H668" s="84" t="b">
        <v>0</v>
      </c>
      <c r="I668" s="84" t="b">
        <v>0</v>
      </c>
      <c r="J668" s="84" t="b">
        <v>0</v>
      </c>
      <c r="K668" s="84" t="b">
        <v>0</v>
      </c>
      <c r="L668" s="84" t="b">
        <v>0</v>
      </c>
    </row>
    <row r="669" spans="1:12" ht="15">
      <c r="A669" s="84" t="s">
        <v>2394</v>
      </c>
      <c r="B669" s="84" t="s">
        <v>2395</v>
      </c>
      <c r="C669" s="84">
        <v>2</v>
      </c>
      <c r="D669" s="123">
        <v>0.00986983592340922</v>
      </c>
      <c r="E669" s="123">
        <v>1.4548448600085102</v>
      </c>
      <c r="F669" s="84" t="s">
        <v>1691</v>
      </c>
      <c r="G669" s="84" t="b">
        <v>0</v>
      </c>
      <c r="H669" s="84" t="b">
        <v>0</v>
      </c>
      <c r="I669" s="84" t="b">
        <v>0</v>
      </c>
      <c r="J669" s="84" t="b">
        <v>0</v>
      </c>
      <c r="K669" s="84" t="b">
        <v>0</v>
      </c>
      <c r="L669" s="84" t="b">
        <v>0</v>
      </c>
    </row>
    <row r="670" spans="1:12" ht="15">
      <c r="A670" s="84" t="s">
        <v>1876</v>
      </c>
      <c r="B670" s="84" t="s">
        <v>1806</v>
      </c>
      <c r="C670" s="84">
        <v>2</v>
      </c>
      <c r="D670" s="123">
        <v>0</v>
      </c>
      <c r="E670" s="123">
        <v>0.9777236052888478</v>
      </c>
      <c r="F670" s="84" t="s">
        <v>1692</v>
      </c>
      <c r="G670" s="84" t="b">
        <v>1</v>
      </c>
      <c r="H670" s="84" t="b">
        <v>0</v>
      </c>
      <c r="I670" s="84" t="b">
        <v>0</v>
      </c>
      <c r="J670" s="84" t="b">
        <v>0</v>
      </c>
      <c r="K670" s="84" t="b">
        <v>0</v>
      </c>
      <c r="L670" s="84" t="b">
        <v>0</v>
      </c>
    </row>
    <row r="671" spans="1:12" ht="15">
      <c r="A671" s="84" t="s">
        <v>1806</v>
      </c>
      <c r="B671" s="84" t="s">
        <v>1844</v>
      </c>
      <c r="C671" s="84">
        <v>2</v>
      </c>
      <c r="D671" s="123">
        <v>0</v>
      </c>
      <c r="E671" s="123">
        <v>0.9777236052888478</v>
      </c>
      <c r="F671" s="84" t="s">
        <v>1692</v>
      </c>
      <c r="G671" s="84" t="b">
        <v>0</v>
      </c>
      <c r="H671" s="84" t="b">
        <v>0</v>
      </c>
      <c r="I671" s="84" t="b">
        <v>0</v>
      </c>
      <c r="J671" s="84" t="b">
        <v>0</v>
      </c>
      <c r="K671" s="84" t="b">
        <v>0</v>
      </c>
      <c r="L671" s="84" t="b">
        <v>0</v>
      </c>
    </row>
    <row r="672" spans="1:12" ht="15">
      <c r="A672" s="84" t="s">
        <v>1844</v>
      </c>
      <c r="B672" s="84" t="s">
        <v>1812</v>
      </c>
      <c r="C672" s="84">
        <v>2</v>
      </c>
      <c r="D672" s="123">
        <v>0</v>
      </c>
      <c r="E672" s="123">
        <v>0.9777236052888478</v>
      </c>
      <c r="F672" s="84" t="s">
        <v>1692</v>
      </c>
      <c r="G672" s="84" t="b">
        <v>0</v>
      </c>
      <c r="H672" s="84" t="b">
        <v>0</v>
      </c>
      <c r="I672" s="84" t="b">
        <v>0</v>
      </c>
      <c r="J672" s="84" t="b">
        <v>1</v>
      </c>
      <c r="K672" s="84" t="b">
        <v>0</v>
      </c>
      <c r="L672" s="84" t="b">
        <v>0</v>
      </c>
    </row>
    <row r="673" spans="1:12" ht="15">
      <c r="A673" s="84" t="s">
        <v>1812</v>
      </c>
      <c r="B673" s="84" t="s">
        <v>1816</v>
      </c>
      <c r="C673" s="84">
        <v>2</v>
      </c>
      <c r="D673" s="123">
        <v>0</v>
      </c>
      <c r="E673" s="123">
        <v>0.9777236052888478</v>
      </c>
      <c r="F673" s="84" t="s">
        <v>1692</v>
      </c>
      <c r="G673" s="84" t="b">
        <v>1</v>
      </c>
      <c r="H673" s="84" t="b">
        <v>0</v>
      </c>
      <c r="I673" s="84" t="b">
        <v>0</v>
      </c>
      <c r="J673" s="84" t="b">
        <v>0</v>
      </c>
      <c r="K673" s="84" t="b">
        <v>1</v>
      </c>
      <c r="L673" s="84" t="b">
        <v>0</v>
      </c>
    </row>
    <row r="674" spans="1:12" ht="15">
      <c r="A674" s="84" t="s">
        <v>1816</v>
      </c>
      <c r="B674" s="84" t="s">
        <v>1873</v>
      </c>
      <c r="C674" s="84">
        <v>2</v>
      </c>
      <c r="D674" s="123">
        <v>0</v>
      </c>
      <c r="E674" s="123">
        <v>0.9777236052888478</v>
      </c>
      <c r="F674" s="84" t="s">
        <v>1692</v>
      </c>
      <c r="G674" s="84" t="b">
        <v>0</v>
      </c>
      <c r="H674" s="84" t="b">
        <v>1</v>
      </c>
      <c r="I674" s="84" t="b">
        <v>0</v>
      </c>
      <c r="J674" s="84" t="b">
        <v>0</v>
      </c>
      <c r="K674" s="84" t="b">
        <v>0</v>
      </c>
      <c r="L674" s="84" t="b">
        <v>0</v>
      </c>
    </row>
    <row r="675" spans="1:12" ht="15">
      <c r="A675" s="84" t="s">
        <v>1873</v>
      </c>
      <c r="B675" s="84" t="s">
        <v>2398</v>
      </c>
      <c r="C675" s="84">
        <v>2</v>
      </c>
      <c r="D675" s="123">
        <v>0</v>
      </c>
      <c r="E675" s="123">
        <v>0.9777236052888478</v>
      </c>
      <c r="F675" s="84" t="s">
        <v>1692</v>
      </c>
      <c r="G675" s="84" t="b">
        <v>0</v>
      </c>
      <c r="H675" s="84" t="b">
        <v>0</v>
      </c>
      <c r="I675" s="84" t="b">
        <v>0</v>
      </c>
      <c r="J675" s="84" t="b">
        <v>0</v>
      </c>
      <c r="K675" s="84" t="b">
        <v>0</v>
      </c>
      <c r="L675" s="84" t="b">
        <v>0</v>
      </c>
    </row>
    <row r="676" spans="1:12" ht="15">
      <c r="A676" s="84" t="s">
        <v>2398</v>
      </c>
      <c r="B676" s="84" t="s">
        <v>2399</v>
      </c>
      <c r="C676" s="84">
        <v>2</v>
      </c>
      <c r="D676" s="123">
        <v>0</v>
      </c>
      <c r="E676" s="123">
        <v>0.9777236052888478</v>
      </c>
      <c r="F676" s="84" t="s">
        <v>1692</v>
      </c>
      <c r="G676" s="84" t="b">
        <v>0</v>
      </c>
      <c r="H676" s="84" t="b">
        <v>0</v>
      </c>
      <c r="I676" s="84" t="b">
        <v>0</v>
      </c>
      <c r="J676" s="84" t="b">
        <v>0</v>
      </c>
      <c r="K676" s="84" t="b">
        <v>0</v>
      </c>
      <c r="L676" s="84" t="b">
        <v>0</v>
      </c>
    </row>
    <row r="677" spans="1:12" ht="15">
      <c r="A677" s="84" t="s">
        <v>2399</v>
      </c>
      <c r="B677" s="84" t="s">
        <v>2400</v>
      </c>
      <c r="C677" s="84">
        <v>2</v>
      </c>
      <c r="D677" s="123">
        <v>0</v>
      </c>
      <c r="E677" s="123">
        <v>0.9777236052888478</v>
      </c>
      <c r="F677" s="84" t="s">
        <v>1692</v>
      </c>
      <c r="G677" s="84" t="b">
        <v>0</v>
      </c>
      <c r="H677" s="84" t="b">
        <v>0</v>
      </c>
      <c r="I677" s="84" t="b">
        <v>0</v>
      </c>
      <c r="J677" s="84" t="b">
        <v>0</v>
      </c>
      <c r="K677" s="84" t="b">
        <v>0</v>
      </c>
      <c r="L677" s="84" t="b">
        <v>0</v>
      </c>
    </row>
    <row r="678" spans="1:12" ht="15">
      <c r="A678" s="84" t="s">
        <v>2400</v>
      </c>
      <c r="B678" s="84" t="s">
        <v>451</v>
      </c>
      <c r="C678" s="84">
        <v>2</v>
      </c>
      <c r="D678" s="123">
        <v>0</v>
      </c>
      <c r="E678" s="123">
        <v>0.9777236052888478</v>
      </c>
      <c r="F678" s="84" t="s">
        <v>1692</v>
      </c>
      <c r="G678" s="84" t="b">
        <v>0</v>
      </c>
      <c r="H678" s="84" t="b">
        <v>0</v>
      </c>
      <c r="I678" s="84" t="b">
        <v>0</v>
      </c>
      <c r="J678" s="84" t="b">
        <v>0</v>
      </c>
      <c r="K678" s="84" t="b">
        <v>0</v>
      </c>
      <c r="L678" s="84" t="b">
        <v>0</v>
      </c>
    </row>
    <row r="679" spans="1:12" ht="15">
      <c r="A679" s="84" t="s">
        <v>1833</v>
      </c>
      <c r="B679" s="84" t="s">
        <v>1806</v>
      </c>
      <c r="C679" s="84">
        <v>2</v>
      </c>
      <c r="D679" s="123">
        <v>0</v>
      </c>
      <c r="E679" s="123">
        <v>0.6532125137753437</v>
      </c>
      <c r="F679" s="84" t="s">
        <v>1693</v>
      </c>
      <c r="G679" s="84" t="b">
        <v>0</v>
      </c>
      <c r="H679" s="84" t="b">
        <v>0</v>
      </c>
      <c r="I679" s="84" t="b">
        <v>0</v>
      </c>
      <c r="J679" s="84" t="b">
        <v>0</v>
      </c>
      <c r="K679" s="84" t="b">
        <v>0</v>
      </c>
      <c r="L679" s="84" t="b">
        <v>0</v>
      </c>
    </row>
    <row r="680" spans="1:12" ht="15">
      <c r="A680" s="84" t="s">
        <v>1806</v>
      </c>
      <c r="B680" s="84" t="s">
        <v>2405</v>
      </c>
      <c r="C680" s="84">
        <v>2</v>
      </c>
      <c r="D680" s="123">
        <v>0</v>
      </c>
      <c r="E680" s="123">
        <v>0.6532125137753437</v>
      </c>
      <c r="F680" s="84" t="s">
        <v>1693</v>
      </c>
      <c r="G680" s="84" t="b">
        <v>0</v>
      </c>
      <c r="H680" s="84" t="b">
        <v>0</v>
      </c>
      <c r="I680" s="84" t="b">
        <v>0</v>
      </c>
      <c r="J680" s="84" t="b">
        <v>0</v>
      </c>
      <c r="K680" s="84" t="b">
        <v>0</v>
      </c>
      <c r="L680" s="84" t="b">
        <v>0</v>
      </c>
    </row>
    <row r="681" spans="1:12" ht="15">
      <c r="A681" s="84" t="s">
        <v>2405</v>
      </c>
      <c r="B681" s="84" t="s">
        <v>466</v>
      </c>
      <c r="C681" s="84">
        <v>2</v>
      </c>
      <c r="D681" s="123">
        <v>0</v>
      </c>
      <c r="E681" s="123">
        <v>0.6532125137753437</v>
      </c>
      <c r="F681" s="84" t="s">
        <v>1693</v>
      </c>
      <c r="G681" s="84" t="b">
        <v>0</v>
      </c>
      <c r="H681" s="84" t="b">
        <v>0</v>
      </c>
      <c r="I681" s="84" t="b">
        <v>0</v>
      </c>
      <c r="J681" s="84" t="b">
        <v>0</v>
      </c>
      <c r="K681" s="84" t="b">
        <v>0</v>
      </c>
      <c r="L681" s="84" t="b">
        <v>0</v>
      </c>
    </row>
    <row r="682" spans="1:12" ht="15">
      <c r="A682" s="84" t="s">
        <v>466</v>
      </c>
      <c r="B682" s="84" t="s">
        <v>451</v>
      </c>
      <c r="C682" s="84">
        <v>2</v>
      </c>
      <c r="D682" s="123">
        <v>0</v>
      </c>
      <c r="E682" s="123">
        <v>0.6532125137753437</v>
      </c>
      <c r="F682" s="84" t="s">
        <v>1693</v>
      </c>
      <c r="G682" s="84" t="b">
        <v>0</v>
      </c>
      <c r="H682" s="84" t="b">
        <v>0</v>
      </c>
      <c r="I682" s="84" t="b">
        <v>0</v>
      </c>
      <c r="J682" s="84" t="b">
        <v>0</v>
      </c>
      <c r="K682" s="84" t="b">
        <v>0</v>
      </c>
      <c r="L682" s="84" t="b">
        <v>0</v>
      </c>
    </row>
    <row r="683" spans="1:12" ht="15">
      <c r="A683" s="84" t="s">
        <v>2406</v>
      </c>
      <c r="B683" s="84" t="s">
        <v>2407</v>
      </c>
      <c r="C683" s="84">
        <v>2</v>
      </c>
      <c r="D683" s="123">
        <v>0</v>
      </c>
      <c r="E683" s="123">
        <v>1.290034611362518</v>
      </c>
      <c r="F683" s="84" t="s">
        <v>1694</v>
      </c>
      <c r="G683" s="84" t="b">
        <v>0</v>
      </c>
      <c r="H683" s="84" t="b">
        <v>0</v>
      </c>
      <c r="I683" s="84" t="b">
        <v>0</v>
      </c>
      <c r="J683" s="84" t="b">
        <v>0</v>
      </c>
      <c r="K683" s="84" t="b">
        <v>0</v>
      </c>
      <c r="L683" s="84" t="b">
        <v>0</v>
      </c>
    </row>
    <row r="684" spans="1:12" ht="15">
      <c r="A684" s="84" t="s">
        <v>2407</v>
      </c>
      <c r="B684" s="84" t="s">
        <v>2304</v>
      </c>
      <c r="C684" s="84">
        <v>2</v>
      </c>
      <c r="D684" s="123">
        <v>0</v>
      </c>
      <c r="E684" s="123">
        <v>1.290034611362518</v>
      </c>
      <c r="F684" s="84" t="s">
        <v>1694</v>
      </c>
      <c r="G684" s="84" t="b">
        <v>0</v>
      </c>
      <c r="H684" s="84" t="b">
        <v>0</v>
      </c>
      <c r="I684" s="84" t="b">
        <v>0</v>
      </c>
      <c r="J684" s="84" t="b">
        <v>0</v>
      </c>
      <c r="K684" s="84" t="b">
        <v>0</v>
      </c>
      <c r="L684" s="84" t="b">
        <v>0</v>
      </c>
    </row>
    <row r="685" spans="1:12" ht="15">
      <c r="A685" s="84" t="s">
        <v>2304</v>
      </c>
      <c r="B685" s="84" t="s">
        <v>2408</v>
      </c>
      <c r="C685" s="84">
        <v>2</v>
      </c>
      <c r="D685" s="123">
        <v>0</v>
      </c>
      <c r="E685" s="123">
        <v>1.290034611362518</v>
      </c>
      <c r="F685" s="84" t="s">
        <v>1694</v>
      </c>
      <c r="G685" s="84" t="b">
        <v>0</v>
      </c>
      <c r="H685" s="84" t="b">
        <v>0</v>
      </c>
      <c r="I685" s="84" t="b">
        <v>0</v>
      </c>
      <c r="J685" s="84" t="b">
        <v>0</v>
      </c>
      <c r="K685" s="84" t="b">
        <v>0</v>
      </c>
      <c r="L685" s="84" t="b">
        <v>0</v>
      </c>
    </row>
    <row r="686" spans="1:12" ht="15">
      <c r="A686" s="84" t="s">
        <v>2408</v>
      </c>
      <c r="B686" s="84" t="s">
        <v>2409</v>
      </c>
      <c r="C686" s="84">
        <v>2</v>
      </c>
      <c r="D686" s="123">
        <v>0</v>
      </c>
      <c r="E686" s="123">
        <v>1.290034611362518</v>
      </c>
      <c r="F686" s="84" t="s">
        <v>1694</v>
      </c>
      <c r="G686" s="84" t="b">
        <v>0</v>
      </c>
      <c r="H686" s="84" t="b">
        <v>0</v>
      </c>
      <c r="I686" s="84" t="b">
        <v>0</v>
      </c>
      <c r="J686" s="84" t="b">
        <v>0</v>
      </c>
      <c r="K686" s="84" t="b">
        <v>0</v>
      </c>
      <c r="L686" s="84" t="b">
        <v>0</v>
      </c>
    </row>
    <row r="687" spans="1:12" ht="15">
      <c r="A687" s="84" t="s">
        <v>2409</v>
      </c>
      <c r="B687" s="84" t="s">
        <v>2410</v>
      </c>
      <c r="C687" s="84">
        <v>2</v>
      </c>
      <c r="D687" s="123">
        <v>0</v>
      </c>
      <c r="E687" s="123">
        <v>1.290034611362518</v>
      </c>
      <c r="F687" s="84" t="s">
        <v>1694</v>
      </c>
      <c r="G687" s="84" t="b">
        <v>0</v>
      </c>
      <c r="H687" s="84" t="b">
        <v>0</v>
      </c>
      <c r="I687" s="84" t="b">
        <v>0</v>
      </c>
      <c r="J687" s="84" t="b">
        <v>0</v>
      </c>
      <c r="K687" s="84" t="b">
        <v>0</v>
      </c>
      <c r="L687" s="84" t="b">
        <v>0</v>
      </c>
    </row>
    <row r="688" spans="1:12" ht="15">
      <c r="A688" s="84" t="s">
        <v>2410</v>
      </c>
      <c r="B688" s="84" t="s">
        <v>2294</v>
      </c>
      <c r="C688" s="84">
        <v>2</v>
      </c>
      <c r="D688" s="123">
        <v>0</v>
      </c>
      <c r="E688" s="123">
        <v>1.290034611362518</v>
      </c>
      <c r="F688" s="84" t="s">
        <v>1694</v>
      </c>
      <c r="G688" s="84" t="b">
        <v>0</v>
      </c>
      <c r="H688" s="84" t="b">
        <v>0</v>
      </c>
      <c r="I688" s="84" t="b">
        <v>0</v>
      </c>
      <c r="J688" s="84" t="b">
        <v>0</v>
      </c>
      <c r="K688" s="84" t="b">
        <v>0</v>
      </c>
      <c r="L688" s="84" t="b">
        <v>0</v>
      </c>
    </row>
    <row r="689" spans="1:12" ht="15">
      <c r="A689" s="84" t="s">
        <v>2294</v>
      </c>
      <c r="B689" s="84" t="s">
        <v>2340</v>
      </c>
      <c r="C689" s="84">
        <v>2</v>
      </c>
      <c r="D689" s="123">
        <v>0</v>
      </c>
      <c r="E689" s="123">
        <v>1.1139433523068367</v>
      </c>
      <c r="F689" s="84" t="s">
        <v>1694</v>
      </c>
      <c r="G689" s="84" t="b">
        <v>0</v>
      </c>
      <c r="H689" s="84" t="b">
        <v>0</v>
      </c>
      <c r="I689" s="84" t="b">
        <v>0</v>
      </c>
      <c r="J689" s="84" t="b">
        <v>0</v>
      </c>
      <c r="K689" s="84" t="b">
        <v>0</v>
      </c>
      <c r="L689" s="84" t="b">
        <v>0</v>
      </c>
    </row>
    <row r="690" spans="1:12" ht="15">
      <c r="A690" s="84" t="s">
        <v>2340</v>
      </c>
      <c r="B690" s="84" t="s">
        <v>2341</v>
      </c>
      <c r="C690" s="84">
        <v>2</v>
      </c>
      <c r="D690" s="123">
        <v>0</v>
      </c>
      <c r="E690" s="123">
        <v>1.1139433523068367</v>
      </c>
      <c r="F690" s="84" t="s">
        <v>1694</v>
      </c>
      <c r="G690" s="84" t="b">
        <v>0</v>
      </c>
      <c r="H690" s="84" t="b">
        <v>0</v>
      </c>
      <c r="I690" s="84" t="b">
        <v>0</v>
      </c>
      <c r="J690" s="84" t="b">
        <v>0</v>
      </c>
      <c r="K690" s="84" t="b">
        <v>0</v>
      </c>
      <c r="L690" s="84" t="b">
        <v>0</v>
      </c>
    </row>
    <row r="691" spans="1:12" ht="15">
      <c r="A691" s="84" t="s">
        <v>2341</v>
      </c>
      <c r="B691" s="84" t="s">
        <v>2411</v>
      </c>
      <c r="C691" s="84">
        <v>2</v>
      </c>
      <c r="D691" s="123">
        <v>0</v>
      </c>
      <c r="E691" s="123">
        <v>1.290034611362518</v>
      </c>
      <c r="F691" s="84" t="s">
        <v>1694</v>
      </c>
      <c r="G691" s="84" t="b">
        <v>0</v>
      </c>
      <c r="H691" s="84" t="b">
        <v>0</v>
      </c>
      <c r="I691" s="84" t="b">
        <v>0</v>
      </c>
      <c r="J691" s="84" t="b">
        <v>0</v>
      </c>
      <c r="K691" s="84" t="b">
        <v>0</v>
      </c>
      <c r="L691" s="84" t="b">
        <v>0</v>
      </c>
    </row>
    <row r="692" spans="1:12" ht="15">
      <c r="A692" s="84" t="s">
        <v>2411</v>
      </c>
      <c r="B692" s="84" t="s">
        <v>2412</v>
      </c>
      <c r="C692" s="84">
        <v>2</v>
      </c>
      <c r="D692" s="123">
        <v>0</v>
      </c>
      <c r="E692" s="123">
        <v>1.290034611362518</v>
      </c>
      <c r="F692" s="84" t="s">
        <v>1694</v>
      </c>
      <c r="G692" s="84" t="b">
        <v>0</v>
      </c>
      <c r="H692" s="84" t="b">
        <v>0</v>
      </c>
      <c r="I692" s="84" t="b">
        <v>0</v>
      </c>
      <c r="J692" s="84" t="b">
        <v>0</v>
      </c>
      <c r="K692" s="84" t="b">
        <v>0</v>
      </c>
      <c r="L692" s="84" t="b">
        <v>0</v>
      </c>
    </row>
    <row r="693" spans="1:12" ht="15">
      <c r="A693" s="84" t="s">
        <v>2412</v>
      </c>
      <c r="B693" s="84" t="s">
        <v>2413</v>
      </c>
      <c r="C693" s="84">
        <v>2</v>
      </c>
      <c r="D693" s="123">
        <v>0</v>
      </c>
      <c r="E693" s="123">
        <v>1.290034611362518</v>
      </c>
      <c r="F693" s="84" t="s">
        <v>1694</v>
      </c>
      <c r="G693" s="84" t="b">
        <v>0</v>
      </c>
      <c r="H693" s="84" t="b">
        <v>0</v>
      </c>
      <c r="I693" s="84" t="b">
        <v>0</v>
      </c>
      <c r="J693" s="84" t="b">
        <v>0</v>
      </c>
      <c r="K693" s="84" t="b">
        <v>0</v>
      </c>
      <c r="L693" s="84" t="b">
        <v>0</v>
      </c>
    </row>
    <row r="694" spans="1:12" ht="15">
      <c r="A694" s="84" t="s">
        <v>2423</v>
      </c>
      <c r="B694" s="84" t="s">
        <v>1849</v>
      </c>
      <c r="C694" s="84">
        <v>2</v>
      </c>
      <c r="D694" s="123">
        <v>0</v>
      </c>
      <c r="E694" s="123">
        <v>0.7403626894942439</v>
      </c>
      <c r="F694" s="84" t="s">
        <v>1695</v>
      </c>
      <c r="G694" s="84" t="b">
        <v>0</v>
      </c>
      <c r="H694" s="84" t="b">
        <v>0</v>
      </c>
      <c r="I694" s="84" t="b">
        <v>0</v>
      </c>
      <c r="J694" s="84" t="b">
        <v>0</v>
      </c>
      <c r="K694" s="84" t="b">
        <v>0</v>
      </c>
      <c r="L694" s="84" t="b">
        <v>0</v>
      </c>
    </row>
    <row r="695" spans="1:12" ht="15">
      <c r="A695" s="84" t="s">
        <v>1849</v>
      </c>
      <c r="B695" s="84" t="s">
        <v>1806</v>
      </c>
      <c r="C695" s="84">
        <v>2</v>
      </c>
      <c r="D695" s="123">
        <v>0</v>
      </c>
      <c r="E695" s="123">
        <v>0.7403626894942439</v>
      </c>
      <c r="F695" s="84" t="s">
        <v>1695</v>
      </c>
      <c r="G695" s="84" t="b">
        <v>0</v>
      </c>
      <c r="H695" s="84" t="b">
        <v>0</v>
      </c>
      <c r="I695" s="84" t="b">
        <v>0</v>
      </c>
      <c r="J695" s="84" t="b">
        <v>0</v>
      </c>
      <c r="K695" s="84" t="b">
        <v>0</v>
      </c>
      <c r="L695" s="84" t="b">
        <v>0</v>
      </c>
    </row>
    <row r="696" spans="1:12" ht="15">
      <c r="A696" s="84" t="s">
        <v>1806</v>
      </c>
      <c r="B696" s="84" t="s">
        <v>1774</v>
      </c>
      <c r="C696" s="84">
        <v>2</v>
      </c>
      <c r="D696" s="123">
        <v>0</v>
      </c>
      <c r="E696" s="123">
        <v>0.7403626894942439</v>
      </c>
      <c r="F696" s="84" t="s">
        <v>1695</v>
      </c>
      <c r="G696" s="84" t="b">
        <v>0</v>
      </c>
      <c r="H696" s="84" t="b">
        <v>0</v>
      </c>
      <c r="I696" s="84" t="b">
        <v>0</v>
      </c>
      <c r="J696" s="84" t="b">
        <v>0</v>
      </c>
      <c r="K696" s="84" t="b">
        <v>1</v>
      </c>
      <c r="L696" s="84" t="b">
        <v>0</v>
      </c>
    </row>
    <row r="697" spans="1:12" ht="15">
      <c r="A697" s="84" t="s">
        <v>1774</v>
      </c>
      <c r="B697" s="84" t="s">
        <v>2295</v>
      </c>
      <c r="C697" s="84">
        <v>2</v>
      </c>
      <c r="D697" s="123">
        <v>0</v>
      </c>
      <c r="E697" s="123">
        <v>0.7403626894942439</v>
      </c>
      <c r="F697" s="84" t="s">
        <v>1695</v>
      </c>
      <c r="G697" s="84" t="b">
        <v>0</v>
      </c>
      <c r="H697" s="84" t="b">
        <v>1</v>
      </c>
      <c r="I697" s="84" t="b">
        <v>0</v>
      </c>
      <c r="J697" s="84" t="b">
        <v>0</v>
      </c>
      <c r="K697" s="84" t="b">
        <v>0</v>
      </c>
      <c r="L697" s="84" t="b">
        <v>0</v>
      </c>
    </row>
    <row r="698" spans="1:12" ht="15">
      <c r="A698" s="84" t="s">
        <v>2295</v>
      </c>
      <c r="B698" s="84" t="s">
        <v>451</v>
      </c>
      <c r="C698" s="84">
        <v>2</v>
      </c>
      <c r="D698" s="123">
        <v>0</v>
      </c>
      <c r="E698" s="123">
        <v>0.7403626894942439</v>
      </c>
      <c r="F698" s="84" t="s">
        <v>1695</v>
      </c>
      <c r="G698" s="84" t="b">
        <v>0</v>
      </c>
      <c r="H698" s="84" t="b">
        <v>0</v>
      </c>
      <c r="I698" s="84" t="b">
        <v>0</v>
      </c>
      <c r="J698" s="84" t="b">
        <v>0</v>
      </c>
      <c r="K698" s="84" t="b">
        <v>0</v>
      </c>
      <c r="L698" s="84" t="b">
        <v>0</v>
      </c>
    </row>
    <row r="699" spans="1:12" ht="15">
      <c r="A699" s="84" t="s">
        <v>451</v>
      </c>
      <c r="B699" s="84" t="s">
        <v>2306</v>
      </c>
      <c r="C699" s="84">
        <v>2</v>
      </c>
      <c r="D699" s="123">
        <v>0</v>
      </c>
      <c r="E699" s="123">
        <v>1.2304489213782739</v>
      </c>
      <c r="F699" s="84" t="s">
        <v>1696</v>
      </c>
      <c r="G699" s="84" t="b">
        <v>0</v>
      </c>
      <c r="H699" s="84" t="b">
        <v>0</v>
      </c>
      <c r="I699" s="84" t="b">
        <v>0</v>
      </c>
      <c r="J699" s="84" t="b">
        <v>0</v>
      </c>
      <c r="K699" s="84" t="b">
        <v>0</v>
      </c>
      <c r="L699" s="84" t="b">
        <v>0</v>
      </c>
    </row>
    <row r="700" spans="1:12" ht="15">
      <c r="A700" s="84" t="s">
        <v>2306</v>
      </c>
      <c r="B700" s="84" t="s">
        <v>2425</v>
      </c>
      <c r="C700" s="84">
        <v>2</v>
      </c>
      <c r="D700" s="123">
        <v>0</v>
      </c>
      <c r="E700" s="123">
        <v>1.2304489213782739</v>
      </c>
      <c r="F700" s="84" t="s">
        <v>1696</v>
      </c>
      <c r="G700" s="84" t="b">
        <v>0</v>
      </c>
      <c r="H700" s="84" t="b">
        <v>0</v>
      </c>
      <c r="I700" s="84" t="b">
        <v>0</v>
      </c>
      <c r="J700" s="84" t="b">
        <v>1</v>
      </c>
      <c r="K700" s="84" t="b">
        <v>0</v>
      </c>
      <c r="L700" s="84" t="b">
        <v>0</v>
      </c>
    </row>
    <row r="701" spans="1:12" ht="15">
      <c r="A701" s="84" t="s">
        <v>2425</v>
      </c>
      <c r="B701" s="84" t="s">
        <v>2426</v>
      </c>
      <c r="C701" s="84">
        <v>2</v>
      </c>
      <c r="D701" s="123">
        <v>0</v>
      </c>
      <c r="E701" s="123">
        <v>1.2304489213782739</v>
      </c>
      <c r="F701" s="84" t="s">
        <v>1696</v>
      </c>
      <c r="G701" s="84" t="b">
        <v>1</v>
      </c>
      <c r="H701" s="84" t="b">
        <v>0</v>
      </c>
      <c r="I701" s="84" t="b">
        <v>0</v>
      </c>
      <c r="J701" s="84" t="b">
        <v>0</v>
      </c>
      <c r="K701" s="84" t="b">
        <v>0</v>
      </c>
      <c r="L701" s="84" t="b">
        <v>0</v>
      </c>
    </row>
    <row r="702" spans="1:12" ht="15">
      <c r="A702" s="84" t="s">
        <v>2426</v>
      </c>
      <c r="B702" s="84" t="s">
        <v>2427</v>
      </c>
      <c r="C702" s="84">
        <v>2</v>
      </c>
      <c r="D702" s="123">
        <v>0</v>
      </c>
      <c r="E702" s="123">
        <v>1.2304489213782739</v>
      </c>
      <c r="F702" s="84" t="s">
        <v>1696</v>
      </c>
      <c r="G702" s="84" t="b">
        <v>0</v>
      </c>
      <c r="H702" s="84" t="b">
        <v>0</v>
      </c>
      <c r="I702" s="84" t="b">
        <v>0</v>
      </c>
      <c r="J702" s="84" t="b">
        <v>0</v>
      </c>
      <c r="K702" s="84" t="b">
        <v>0</v>
      </c>
      <c r="L702" s="84" t="b">
        <v>0</v>
      </c>
    </row>
    <row r="703" spans="1:12" ht="15">
      <c r="A703" s="84" t="s">
        <v>2427</v>
      </c>
      <c r="B703" s="84" t="s">
        <v>2360</v>
      </c>
      <c r="C703" s="84">
        <v>2</v>
      </c>
      <c r="D703" s="123">
        <v>0</v>
      </c>
      <c r="E703" s="123">
        <v>1.2304489213782739</v>
      </c>
      <c r="F703" s="84" t="s">
        <v>1696</v>
      </c>
      <c r="G703" s="84" t="b">
        <v>0</v>
      </c>
      <c r="H703" s="84" t="b">
        <v>0</v>
      </c>
      <c r="I703" s="84" t="b">
        <v>0</v>
      </c>
      <c r="J703" s="84" t="b">
        <v>0</v>
      </c>
      <c r="K703" s="84" t="b">
        <v>0</v>
      </c>
      <c r="L703" s="84" t="b">
        <v>0</v>
      </c>
    </row>
    <row r="704" spans="1:12" ht="15">
      <c r="A704" s="84" t="s">
        <v>2360</v>
      </c>
      <c r="B704" s="84" t="s">
        <v>2295</v>
      </c>
      <c r="C704" s="84">
        <v>2</v>
      </c>
      <c r="D704" s="123">
        <v>0</v>
      </c>
      <c r="E704" s="123">
        <v>1.2304489213782739</v>
      </c>
      <c r="F704" s="84" t="s">
        <v>1696</v>
      </c>
      <c r="G704" s="84" t="b">
        <v>0</v>
      </c>
      <c r="H704" s="84" t="b">
        <v>0</v>
      </c>
      <c r="I704" s="84" t="b">
        <v>0</v>
      </c>
      <c r="J704" s="84" t="b">
        <v>0</v>
      </c>
      <c r="K704" s="84" t="b">
        <v>0</v>
      </c>
      <c r="L704" s="84" t="b">
        <v>0</v>
      </c>
    </row>
    <row r="705" spans="1:12" ht="15">
      <c r="A705" s="84" t="s">
        <v>2295</v>
      </c>
      <c r="B705" s="84" t="s">
        <v>2428</v>
      </c>
      <c r="C705" s="84">
        <v>2</v>
      </c>
      <c r="D705" s="123">
        <v>0</v>
      </c>
      <c r="E705" s="123">
        <v>1.2304489213782739</v>
      </c>
      <c r="F705" s="84" t="s">
        <v>1696</v>
      </c>
      <c r="G705" s="84" t="b">
        <v>0</v>
      </c>
      <c r="H705" s="84" t="b">
        <v>0</v>
      </c>
      <c r="I705" s="84" t="b">
        <v>0</v>
      </c>
      <c r="J705" s="84" t="b">
        <v>0</v>
      </c>
      <c r="K705" s="84" t="b">
        <v>0</v>
      </c>
      <c r="L705" s="84" t="b">
        <v>0</v>
      </c>
    </row>
    <row r="706" spans="1:12" ht="15">
      <c r="A706" s="84" t="s">
        <v>2428</v>
      </c>
      <c r="B706" s="84" t="s">
        <v>2326</v>
      </c>
      <c r="C706" s="84">
        <v>2</v>
      </c>
      <c r="D706" s="123">
        <v>0</v>
      </c>
      <c r="E706" s="123">
        <v>1.2304489213782739</v>
      </c>
      <c r="F706" s="84" t="s">
        <v>1696</v>
      </c>
      <c r="G706" s="84" t="b">
        <v>0</v>
      </c>
      <c r="H706" s="84" t="b">
        <v>0</v>
      </c>
      <c r="I706" s="84" t="b">
        <v>0</v>
      </c>
      <c r="J706" s="84" t="b">
        <v>0</v>
      </c>
      <c r="K706" s="84" t="b">
        <v>0</v>
      </c>
      <c r="L706" s="84" t="b">
        <v>0</v>
      </c>
    </row>
    <row r="707" spans="1:12" ht="15">
      <c r="A707" s="84" t="s">
        <v>2326</v>
      </c>
      <c r="B707" s="84" t="s">
        <v>2429</v>
      </c>
      <c r="C707" s="84">
        <v>2</v>
      </c>
      <c r="D707" s="123">
        <v>0</v>
      </c>
      <c r="E707" s="123">
        <v>1.2304489213782739</v>
      </c>
      <c r="F707" s="84" t="s">
        <v>1696</v>
      </c>
      <c r="G707" s="84" t="b">
        <v>0</v>
      </c>
      <c r="H707" s="84" t="b">
        <v>0</v>
      </c>
      <c r="I707" s="84" t="b">
        <v>0</v>
      </c>
      <c r="J707" s="84" t="b">
        <v>0</v>
      </c>
      <c r="K707" s="84" t="b">
        <v>0</v>
      </c>
      <c r="L707" s="84" t="b">
        <v>0</v>
      </c>
    </row>
    <row r="708" spans="1:12" ht="15">
      <c r="A708" s="84" t="s">
        <v>2429</v>
      </c>
      <c r="B708" s="84" t="s">
        <v>2430</v>
      </c>
      <c r="C708" s="84">
        <v>2</v>
      </c>
      <c r="D708" s="123">
        <v>0</v>
      </c>
      <c r="E708" s="123">
        <v>1.2304489213782739</v>
      </c>
      <c r="F708" s="84" t="s">
        <v>1696</v>
      </c>
      <c r="G708" s="84" t="b">
        <v>0</v>
      </c>
      <c r="H708" s="84" t="b">
        <v>0</v>
      </c>
      <c r="I708" s="84" t="b">
        <v>0</v>
      </c>
      <c r="J708" s="84" t="b">
        <v>0</v>
      </c>
      <c r="K708" s="84" t="b">
        <v>0</v>
      </c>
      <c r="L708" s="84" t="b">
        <v>0</v>
      </c>
    </row>
    <row r="709" spans="1:12" ht="15">
      <c r="A709" s="84" t="s">
        <v>2430</v>
      </c>
      <c r="B709" s="84" t="s">
        <v>1824</v>
      </c>
      <c r="C709" s="84">
        <v>2</v>
      </c>
      <c r="D709" s="123">
        <v>0</v>
      </c>
      <c r="E709" s="123">
        <v>1.2304489213782739</v>
      </c>
      <c r="F709" s="84" t="s">
        <v>1696</v>
      </c>
      <c r="G709" s="84" t="b">
        <v>0</v>
      </c>
      <c r="H709" s="84" t="b">
        <v>0</v>
      </c>
      <c r="I709" s="84" t="b">
        <v>0</v>
      </c>
      <c r="J709" s="84" t="b">
        <v>0</v>
      </c>
      <c r="K709" s="84" t="b">
        <v>0</v>
      </c>
      <c r="L709" s="84" t="b">
        <v>0</v>
      </c>
    </row>
    <row r="710" spans="1:12" ht="15">
      <c r="A710" s="84" t="s">
        <v>1824</v>
      </c>
      <c r="B710" s="84" t="s">
        <v>1851</v>
      </c>
      <c r="C710" s="84">
        <v>2</v>
      </c>
      <c r="D710" s="123">
        <v>0</v>
      </c>
      <c r="E710" s="123">
        <v>1.2304489213782739</v>
      </c>
      <c r="F710" s="84" t="s">
        <v>1696</v>
      </c>
      <c r="G710" s="84" t="b">
        <v>0</v>
      </c>
      <c r="H710" s="84" t="b">
        <v>0</v>
      </c>
      <c r="I710" s="84" t="b">
        <v>0</v>
      </c>
      <c r="J710" s="84" t="b">
        <v>0</v>
      </c>
      <c r="K710" s="84" t="b">
        <v>0</v>
      </c>
      <c r="L710" s="84" t="b">
        <v>0</v>
      </c>
    </row>
    <row r="711" spans="1:12" ht="15">
      <c r="A711" s="84" t="s">
        <v>1851</v>
      </c>
      <c r="B711" s="84" t="s">
        <v>2292</v>
      </c>
      <c r="C711" s="84">
        <v>2</v>
      </c>
      <c r="D711" s="123">
        <v>0</v>
      </c>
      <c r="E711" s="123">
        <v>1.2304489213782739</v>
      </c>
      <c r="F711" s="84" t="s">
        <v>1696</v>
      </c>
      <c r="G711" s="84" t="b">
        <v>0</v>
      </c>
      <c r="H711" s="84" t="b">
        <v>0</v>
      </c>
      <c r="I711" s="84" t="b">
        <v>0</v>
      </c>
      <c r="J711" s="84" t="b">
        <v>0</v>
      </c>
      <c r="K711" s="84" t="b">
        <v>0</v>
      </c>
      <c r="L711" s="84" t="b">
        <v>0</v>
      </c>
    </row>
    <row r="712" spans="1:12" ht="15">
      <c r="A712" s="84" t="s">
        <v>2298</v>
      </c>
      <c r="B712" s="84" t="s">
        <v>1806</v>
      </c>
      <c r="C712" s="84">
        <v>2</v>
      </c>
      <c r="D712" s="123">
        <v>0</v>
      </c>
      <c r="E712" s="123">
        <v>0.9777236052888478</v>
      </c>
      <c r="F712" s="84" t="s">
        <v>1697</v>
      </c>
      <c r="G712" s="84" t="b">
        <v>0</v>
      </c>
      <c r="H712" s="84" t="b">
        <v>0</v>
      </c>
      <c r="I712" s="84" t="b">
        <v>0</v>
      </c>
      <c r="J712" s="84" t="b">
        <v>0</v>
      </c>
      <c r="K712" s="84" t="b">
        <v>0</v>
      </c>
      <c r="L712" s="84" t="b">
        <v>0</v>
      </c>
    </row>
    <row r="713" spans="1:12" ht="15">
      <c r="A713" s="84" t="s">
        <v>1806</v>
      </c>
      <c r="B713" s="84" t="s">
        <v>1774</v>
      </c>
      <c r="C713" s="84">
        <v>2</v>
      </c>
      <c r="D713" s="123">
        <v>0</v>
      </c>
      <c r="E713" s="123">
        <v>0.9777236052888478</v>
      </c>
      <c r="F713" s="84" t="s">
        <v>1697</v>
      </c>
      <c r="G713" s="84" t="b">
        <v>0</v>
      </c>
      <c r="H713" s="84" t="b">
        <v>0</v>
      </c>
      <c r="I713" s="84" t="b">
        <v>0</v>
      </c>
      <c r="J713" s="84" t="b">
        <v>0</v>
      </c>
      <c r="K713" s="84" t="b">
        <v>1</v>
      </c>
      <c r="L713" s="84" t="b">
        <v>0</v>
      </c>
    </row>
    <row r="714" spans="1:12" ht="15">
      <c r="A714" s="84" t="s">
        <v>1774</v>
      </c>
      <c r="B714" s="84" t="s">
        <v>2445</v>
      </c>
      <c r="C714" s="84">
        <v>2</v>
      </c>
      <c r="D714" s="123">
        <v>0</v>
      </c>
      <c r="E714" s="123">
        <v>1.278753600952829</v>
      </c>
      <c r="F714" s="84" t="s">
        <v>1697</v>
      </c>
      <c r="G714" s="84" t="b">
        <v>0</v>
      </c>
      <c r="H714" s="84" t="b">
        <v>1</v>
      </c>
      <c r="I714" s="84" t="b">
        <v>0</v>
      </c>
      <c r="J714" s="84" t="b">
        <v>0</v>
      </c>
      <c r="K714" s="84" t="b">
        <v>0</v>
      </c>
      <c r="L714" s="84" t="b">
        <v>0</v>
      </c>
    </row>
    <row r="715" spans="1:12" ht="15">
      <c r="A715" s="84" t="s">
        <v>2445</v>
      </c>
      <c r="B715" s="84" t="s">
        <v>2362</v>
      </c>
      <c r="C715" s="84">
        <v>2</v>
      </c>
      <c r="D715" s="123">
        <v>0</v>
      </c>
      <c r="E715" s="123">
        <v>1.278753600952829</v>
      </c>
      <c r="F715" s="84" t="s">
        <v>1697</v>
      </c>
      <c r="G715" s="84" t="b">
        <v>0</v>
      </c>
      <c r="H715" s="84" t="b">
        <v>0</v>
      </c>
      <c r="I715" s="84" t="b">
        <v>0</v>
      </c>
      <c r="J715" s="84" t="b">
        <v>0</v>
      </c>
      <c r="K715" s="84" t="b">
        <v>0</v>
      </c>
      <c r="L715" s="84" t="b">
        <v>0</v>
      </c>
    </row>
    <row r="716" spans="1:12" ht="15">
      <c r="A716" s="84" t="s">
        <v>2362</v>
      </c>
      <c r="B716" s="84" t="s">
        <v>2307</v>
      </c>
      <c r="C716" s="84">
        <v>2</v>
      </c>
      <c r="D716" s="123">
        <v>0</v>
      </c>
      <c r="E716" s="123">
        <v>1.278753600952829</v>
      </c>
      <c r="F716" s="84" t="s">
        <v>1697</v>
      </c>
      <c r="G716" s="84" t="b">
        <v>0</v>
      </c>
      <c r="H716" s="84" t="b">
        <v>0</v>
      </c>
      <c r="I716" s="84" t="b">
        <v>0</v>
      </c>
      <c r="J716" s="84" t="b">
        <v>0</v>
      </c>
      <c r="K716" s="84" t="b">
        <v>0</v>
      </c>
      <c r="L716" s="84" t="b">
        <v>0</v>
      </c>
    </row>
    <row r="717" spans="1:12" ht="15">
      <c r="A717" s="84" t="s">
        <v>2307</v>
      </c>
      <c r="B717" s="84" t="s">
        <v>2446</v>
      </c>
      <c r="C717" s="84">
        <v>2</v>
      </c>
      <c r="D717" s="123">
        <v>0</v>
      </c>
      <c r="E717" s="123">
        <v>1.278753600952829</v>
      </c>
      <c r="F717" s="84" t="s">
        <v>1697</v>
      </c>
      <c r="G717" s="84" t="b">
        <v>0</v>
      </c>
      <c r="H717" s="84" t="b">
        <v>0</v>
      </c>
      <c r="I717" s="84" t="b">
        <v>0</v>
      </c>
      <c r="J717" s="84" t="b">
        <v>0</v>
      </c>
      <c r="K717" s="84" t="b">
        <v>0</v>
      </c>
      <c r="L717" s="84" t="b">
        <v>0</v>
      </c>
    </row>
    <row r="718" spans="1:12" ht="15">
      <c r="A718" s="84" t="s">
        <v>2446</v>
      </c>
      <c r="B718" s="84" t="s">
        <v>2447</v>
      </c>
      <c r="C718" s="84">
        <v>2</v>
      </c>
      <c r="D718" s="123">
        <v>0</v>
      </c>
      <c r="E718" s="123">
        <v>1.278753600952829</v>
      </c>
      <c r="F718" s="84" t="s">
        <v>1697</v>
      </c>
      <c r="G718" s="84" t="b">
        <v>0</v>
      </c>
      <c r="H718" s="84" t="b">
        <v>0</v>
      </c>
      <c r="I718" s="84" t="b">
        <v>0</v>
      </c>
      <c r="J718" s="84" t="b">
        <v>0</v>
      </c>
      <c r="K718" s="84" t="b">
        <v>0</v>
      </c>
      <c r="L718" s="84" t="b">
        <v>0</v>
      </c>
    </row>
    <row r="719" spans="1:12" ht="15">
      <c r="A719" s="84" t="s">
        <v>2447</v>
      </c>
      <c r="B719" s="84" t="s">
        <v>2327</v>
      </c>
      <c r="C719" s="84">
        <v>2</v>
      </c>
      <c r="D719" s="123">
        <v>0</v>
      </c>
      <c r="E719" s="123">
        <v>1.278753600952829</v>
      </c>
      <c r="F719" s="84" t="s">
        <v>1697</v>
      </c>
      <c r="G719" s="84" t="b">
        <v>0</v>
      </c>
      <c r="H719" s="84" t="b">
        <v>0</v>
      </c>
      <c r="I719" s="84" t="b">
        <v>0</v>
      </c>
      <c r="J719" s="84" t="b">
        <v>0</v>
      </c>
      <c r="K719" s="84" t="b">
        <v>0</v>
      </c>
      <c r="L719" s="84" t="b">
        <v>0</v>
      </c>
    </row>
    <row r="720" spans="1:12" ht="15">
      <c r="A720" s="84" t="s">
        <v>2327</v>
      </c>
      <c r="B720" s="84" t="s">
        <v>2448</v>
      </c>
      <c r="C720" s="84">
        <v>2</v>
      </c>
      <c r="D720" s="123">
        <v>0</v>
      </c>
      <c r="E720" s="123">
        <v>1.278753600952829</v>
      </c>
      <c r="F720" s="84" t="s">
        <v>1697</v>
      </c>
      <c r="G720" s="84" t="b">
        <v>0</v>
      </c>
      <c r="H720" s="84" t="b">
        <v>0</v>
      </c>
      <c r="I720" s="84" t="b">
        <v>0</v>
      </c>
      <c r="J720" s="84" t="b">
        <v>0</v>
      </c>
      <c r="K720" s="84" t="b">
        <v>0</v>
      </c>
      <c r="L720" s="84" t="b">
        <v>0</v>
      </c>
    </row>
    <row r="721" spans="1:12" ht="15">
      <c r="A721" s="84" t="s">
        <v>2448</v>
      </c>
      <c r="B721" s="84" t="s">
        <v>2449</v>
      </c>
      <c r="C721" s="84">
        <v>2</v>
      </c>
      <c r="D721" s="123">
        <v>0</v>
      </c>
      <c r="E721" s="123">
        <v>1.278753600952829</v>
      </c>
      <c r="F721" s="84" t="s">
        <v>1697</v>
      </c>
      <c r="G721" s="84" t="b">
        <v>0</v>
      </c>
      <c r="H721" s="84" t="b">
        <v>0</v>
      </c>
      <c r="I721" s="84" t="b">
        <v>0</v>
      </c>
      <c r="J721" s="84" t="b">
        <v>0</v>
      </c>
      <c r="K721" s="84" t="b">
        <v>0</v>
      </c>
      <c r="L721" s="84" t="b">
        <v>0</v>
      </c>
    </row>
    <row r="722" spans="1:12" ht="15">
      <c r="A722" s="84" t="s">
        <v>2449</v>
      </c>
      <c r="B722" s="84" t="s">
        <v>1806</v>
      </c>
      <c r="C722" s="84">
        <v>2</v>
      </c>
      <c r="D722" s="123">
        <v>0</v>
      </c>
      <c r="E722" s="123">
        <v>0.9777236052888478</v>
      </c>
      <c r="F722" s="84" t="s">
        <v>1697</v>
      </c>
      <c r="G722" s="84" t="b">
        <v>0</v>
      </c>
      <c r="H722" s="84" t="b">
        <v>0</v>
      </c>
      <c r="I722" s="84" t="b">
        <v>0</v>
      </c>
      <c r="J722" s="84" t="b">
        <v>0</v>
      </c>
      <c r="K722" s="84" t="b">
        <v>0</v>
      </c>
      <c r="L722" s="84" t="b">
        <v>0</v>
      </c>
    </row>
    <row r="723" spans="1:12" ht="15">
      <c r="A723" s="84" t="s">
        <v>1806</v>
      </c>
      <c r="B723" s="84" t="s">
        <v>2450</v>
      </c>
      <c r="C723" s="84">
        <v>2</v>
      </c>
      <c r="D723" s="123">
        <v>0</v>
      </c>
      <c r="E723" s="123">
        <v>0.9777236052888478</v>
      </c>
      <c r="F723" s="84" t="s">
        <v>1697</v>
      </c>
      <c r="G723" s="84" t="b">
        <v>0</v>
      </c>
      <c r="H723" s="84" t="b">
        <v>0</v>
      </c>
      <c r="I723" s="84" t="b">
        <v>0</v>
      </c>
      <c r="J723" s="84" t="b">
        <v>0</v>
      </c>
      <c r="K723" s="84" t="b">
        <v>0</v>
      </c>
      <c r="L723" s="84" t="b">
        <v>0</v>
      </c>
    </row>
    <row r="724" spans="1:12" ht="15">
      <c r="A724" s="84" t="s">
        <v>2450</v>
      </c>
      <c r="B724" s="84" t="s">
        <v>2451</v>
      </c>
      <c r="C724" s="84">
        <v>2</v>
      </c>
      <c r="D724" s="123">
        <v>0</v>
      </c>
      <c r="E724" s="123">
        <v>1.278753600952829</v>
      </c>
      <c r="F724" s="84" t="s">
        <v>1697</v>
      </c>
      <c r="G724" s="84" t="b">
        <v>0</v>
      </c>
      <c r="H724" s="84" t="b">
        <v>0</v>
      </c>
      <c r="I724" s="84" t="b">
        <v>0</v>
      </c>
      <c r="J724" s="84" t="b">
        <v>0</v>
      </c>
      <c r="K724" s="84" t="b">
        <v>0</v>
      </c>
      <c r="L724" s="84" t="b">
        <v>0</v>
      </c>
    </row>
    <row r="725" spans="1:12" ht="15">
      <c r="A725" s="84" t="s">
        <v>1833</v>
      </c>
      <c r="B725" s="84" t="s">
        <v>1806</v>
      </c>
      <c r="C725" s="84">
        <v>2</v>
      </c>
      <c r="D725" s="123">
        <v>0</v>
      </c>
      <c r="E725" s="123">
        <v>0.39794000867203755</v>
      </c>
      <c r="F725" s="84" t="s">
        <v>1699</v>
      </c>
      <c r="G725" s="84" t="b">
        <v>0</v>
      </c>
      <c r="H725" s="84" t="b">
        <v>0</v>
      </c>
      <c r="I725" s="84" t="b">
        <v>0</v>
      </c>
      <c r="J725" s="84" t="b">
        <v>0</v>
      </c>
      <c r="K725" s="84" t="b">
        <v>0</v>
      </c>
      <c r="L725" s="84" t="b">
        <v>0</v>
      </c>
    </row>
    <row r="726" spans="1:12" ht="15">
      <c r="A726" s="84" t="s">
        <v>1806</v>
      </c>
      <c r="B726" s="84" t="s">
        <v>451</v>
      </c>
      <c r="C726" s="84">
        <v>2</v>
      </c>
      <c r="D726" s="123">
        <v>0</v>
      </c>
      <c r="E726" s="123">
        <v>0.39794000867203755</v>
      </c>
      <c r="F726" s="84" t="s">
        <v>1699</v>
      </c>
      <c r="G726" s="84" t="b">
        <v>0</v>
      </c>
      <c r="H726" s="84" t="b">
        <v>0</v>
      </c>
      <c r="I726" s="84" t="b">
        <v>0</v>
      </c>
      <c r="J726" s="84" t="b">
        <v>0</v>
      </c>
      <c r="K726" s="84" t="b">
        <v>0</v>
      </c>
      <c r="L726" s="84" t="b">
        <v>0</v>
      </c>
    </row>
    <row r="727" spans="1:12" ht="15">
      <c r="A727" s="84" t="s">
        <v>2459</v>
      </c>
      <c r="B727" s="84" t="s">
        <v>1812</v>
      </c>
      <c r="C727" s="84">
        <v>2</v>
      </c>
      <c r="D727" s="123">
        <v>0</v>
      </c>
      <c r="E727" s="123">
        <v>0.7403626894942439</v>
      </c>
      <c r="F727" s="84" t="s">
        <v>1700</v>
      </c>
      <c r="G727" s="84" t="b">
        <v>0</v>
      </c>
      <c r="H727" s="84" t="b">
        <v>0</v>
      </c>
      <c r="I727" s="84" t="b">
        <v>0</v>
      </c>
      <c r="J727" s="84" t="b">
        <v>1</v>
      </c>
      <c r="K727" s="84" t="b">
        <v>0</v>
      </c>
      <c r="L727" s="84" t="b">
        <v>0</v>
      </c>
    </row>
    <row r="728" spans="1:12" ht="15">
      <c r="A728" s="84" t="s">
        <v>1812</v>
      </c>
      <c r="B728" s="84" t="s">
        <v>1876</v>
      </c>
      <c r="C728" s="84">
        <v>2</v>
      </c>
      <c r="D728" s="123">
        <v>0</v>
      </c>
      <c r="E728" s="123">
        <v>0.7403626894942439</v>
      </c>
      <c r="F728" s="84" t="s">
        <v>1700</v>
      </c>
      <c r="G728" s="84" t="b">
        <v>1</v>
      </c>
      <c r="H728" s="84" t="b">
        <v>0</v>
      </c>
      <c r="I728" s="84" t="b">
        <v>0</v>
      </c>
      <c r="J728" s="84" t="b">
        <v>1</v>
      </c>
      <c r="K728" s="84" t="b">
        <v>0</v>
      </c>
      <c r="L728" s="84" t="b">
        <v>0</v>
      </c>
    </row>
    <row r="729" spans="1:12" ht="15">
      <c r="A729" s="84" t="s">
        <v>1876</v>
      </c>
      <c r="B729" s="84" t="s">
        <v>1806</v>
      </c>
      <c r="C729" s="84">
        <v>2</v>
      </c>
      <c r="D729" s="123">
        <v>0</v>
      </c>
      <c r="E729" s="123">
        <v>0.7403626894942439</v>
      </c>
      <c r="F729" s="84" t="s">
        <v>1700</v>
      </c>
      <c r="G729" s="84" t="b">
        <v>1</v>
      </c>
      <c r="H729" s="84" t="b">
        <v>0</v>
      </c>
      <c r="I729" s="84" t="b">
        <v>0</v>
      </c>
      <c r="J729" s="84" t="b">
        <v>0</v>
      </c>
      <c r="K729" s="84" t="b">
        <v>0</v>
      </c>
      <c r="L729" s="84" t="b">
        <v>0</v>
      </c>
    </row>
    <row r="730" spans="1:12" ht="15">
      <c r="A730" s="84" t="s">
        <v>1806</v>
      </c>
      <c r="B730" s="84" t="s">
        <v>2298</v>
      </c>
      <c r="C730" s="84">
        <v>2</v>
      </c>
      <c r="D730" s="123">
        <v>0</v>
      </c>
      <c r="E730" s="123">
        <v>0.7403626894942439</v>
      </c>
      <c r="F730" s="84" t="s">
        <v>1700</v>
      </c>
      <c r="G730" s="84" t="b">
        <v>0</v>
      </c>
      <c r="H730" s="84" t="b">
        <v>0</v>
      </c>
      <c r="I730" s="84" t="b">
        <v>0</v>
      </c>
      <c r="J730" s="84" t="b">
        <v>0</v>
      </c>
      <c r="K730" s="84" t="b">
        <v>0</v>
      </c>
      <c r="L730" s="84" t="b">
        <v>0</v>
      </c>
    </row>
    <row r="731" spans="1:12" ht="15">
      <c r="A731" s="84" t="s">
        <v>2298</v>
      </c>
      <c r="B731" s="84" t="s">
        <v>451</v>
      </c>
      <c r="C731" s="84">
        <v>2</v>
      </c>
      <c r="D731" s="123">
        <v>0</v>
      </c>
      <c r="E731" s="123">
        <v>0.7403626894942439</v>
      </c>
      <c r="F731" s="84" t="s">
        <v>1700</v>
      </c>
      <c r="G731" s="84" t="b">
        <v>0</v>
      </c>
      <c r="H731" s="84" t="b">
        <v>0</v>
      </c>
      <c r="I731" s="84" t="b">
        <v>0</v>
      </c>
      <c r="J731" s="84" t="b">
        <v>0</v>
      </c>
      <c r="K731" s="84" t="b">
        <v>0</v>
      </c>
      <c r="L731" s="84" t="b">
        <v>0</v>
      </c>
    </row>
    <row r="732" spans="1:12" ht="15">
      <c r="A732" s="84" t="s">
        <v>466</v>
      </c>
      <c r="B732" s="84" t="s">
        <v>1824</v>
      </c>
      <c r="C732" s="84">
        <v>2</v>
      </c>
      <c r="D732" s="123">
        <v>0</v>
      </c>
      <c r="E732" s="123">
        <v>1.0314084642516241</v>
      </c>
      <c r="F732" s="84" t="s">
        <v>1701</v>
      </c>
      <c r="G732" s="84" t="b">
        <v>0</v>
      </c>
      <c r="H732" s="84" t="b">
        <v>0</v>
      </c>
      <c r="I732" s="84" t="b">
        <v>0</v>
      </c>
      <c r="J732" s="84" t="b">
        <v>0</v>
      </c>
      <c r="K732" s="84" t="b">
        <v>0</v>
      </c>
      <c r="L732" s="84" t="b">
        <v>0</v>
      </c>
    </row>
    <row r="733" spans="1:12" ht="15">
      <c r="A733" s="84" t="s">
        <v>1824</v>
      </c>
      <c r="B733" s="84" t="s">
        <v>1774</v>
      </c>
      <c r="C733" s="84">
        <v>2</v>
      </c>
      <c r="D733" s="123">
        <v>0</v>
      </c>
      <c r="E733" s="123">
        <v>1.3324384599156054</v>
      </c>
      <c r="F733" s="84" t="s">
        <v>1701</v>
      </c>
      <c r="G733" s="84" t="b">
        <v>0</v>
      </c>
      <c r="H733" s="84" t="b">
        <v>0</v>
      </c>
      <c r="I733" s="84" t="b">
        <v>0</v>
      </c>
      <c r="J733" s="84" t="b">
        <v>0</v>
      </c>
      <c r="K733" s="84" t="b">
        <v>1</v>
      </c>
      <c r="L733" s="84" t="b">
        <v>0</v>
      </c>
    </row>
    <row r="734" spans="1:12" ht="15">
      <c r="A734" s="84" t="s">
        <v>1774</v>
      </c>
      <c r="B734" s="84" t="s">
        <v>2460</v>
      </c>
      <c r="C734" s="84">
        <v>2</v>
      </c>
      <c r="D734" s="123">
        <v>0</v>
      </c>
      <c r="E734" s="123">
        <v>1.3324384599156054</v>
      </c>
      <c r="F734" s="84" t="s">
        <v>1701</v>
      </c>
      <c r="G734" s="84" t="b">
        <v>0</v>
      </c>
      <c r="H734" s="84" t="b">
        <v>1</v>
      </c>
      <c r="I734" s="84" t="b">
        <v>0</v>
      </c>
      <c r="J734" s="84" t="b">
        <v>0</v>
      </c>
      <c r="K734" s="84" t="b">
        <v>0</v>
      </c>
      <c r="L734" s="84" t="b">
        <v>0</v>
      </c>
    </row>
    <row r="735" spans="1:12" ht="15">
      <c r="A735" s="84" t="s">
        <v>2460</v>
      </c>
      <c r="B735" s="84" t="s">
        <v>1868</v>
      </c>
      <c r="C735" s="84">
        <v>2</v>
      </c>
      <c r="D735" s="123">
        <v>0</v>
      </c>
      <c r="E735" s="123">
        <v>1.3324384599156054</v>
      </c>
      <c r="F735" s="84" t="s">
        <v>1701</v>
      </c>
      <c r="G735" s="84" t="b">
        <v>0</v>
      </c>
      <c r="H735" s="84" t="b">
        <v>0</v>
      </c>
      <c r="I735" s="84" t="b">
        <v>0</v>
      </c>
      <c r="J735" s="84" t="b">
        <v>1</v>
      </c>
      <c r="K735" s="84" t="b">
        <v>0</v>
      </c>
      <c r="L735" s="84" t="b">
        <v>0</v>
      </c>
    </row>
    <row r="736" spans="1:12" ht="15">
      <c r="A736" s="84" t="s">
        <v>1868</v>
      </c>
      <c r="B736" s="84" t="s">
        <v>1819</v>
      </c>
      <c r="C736" s="84">
        <v>2</v>
      </c>
      <c r="D736" s="123">
        <v>0</v>
      </c>
      <c r="E736" s="123">
        <v>1.3324384599156054</v>
      </c>
      <c r="F736" s="84" t="s">
        <v>1701</v>
      </c>
      <c r="G736" s="84" t="b">
        <v>1</v>
      </c>
      <c r="H736" s="84" t="b">
        <v>0</v>
      </c>
      <c r="I736" s="84" t="b">
        <v>0</v>
      </c>
      <c r="J736" s="84" t="b">
        <v>0</v>
      </c>
      <c r="K736" s="84" t="b">
        <v>0</v>
      </c>
      <c r="L736" s="84" t="b">
        <v>0</v>
      </c>
    </row>
    <row r="737" spans="1:12" ht="15">
      <c r="A737" s="84" t="s">
        <v>1819</v>
      </c>
      <c r="B737" s="84" t="s">
        <v>2461</v>
      </c>
      <c r="C737" s="84">
        <v>2</v>
      </c>
      <c r="D737" s="123">
        <v>0</v>
      </c>
      <c r="E737" s="123">
        <v>1.3324384599156054</v>
      </c>
      <c r="F737" s="84" t="s">
        <v>1701</v>
      </c>
      <c r="G737" s="84" t="b">
        <v>0</v>
      </c>
      <c r="H737" s="84" t="b">
        <v>0</v>
      </c>
      <c r="I737" s="84" t="b">
        <v>0</v>
      </c>
      <c r="J737" s="84" t="b">
        <v>0</v>
      </c>
      <c r="K737" s="84" t="b">
        <v>0</v>
      </c>
      <c r="L737" s="84" t="b">
        <v>0</v>
      </c>
    </row>
    <row r="738" spans="1:12" ht="15">
      <c r="A738" s="84" t="s">
        <v>2461</v>
      </c>
      <c r="B738" s="84" t="s">
        <v>2462</v>
      </c>
      <c r="C738" s="84">
        <v>2</v>
      </c>
      <c r="D738" s="123">
        <v>0</v>
      </c>
      <c r="E738" s="123">
        <v>1.3324384599156054</v>
      </c>
      <c r="F738" s="84" t="s">
        <v>1701</v>
      </c>
      <c r="G738" s="84" t="b">
        <v>0</v>
      </c>
      <c r="H738" s="84" t="b">
        <v>0</v>
      </c>
      <c r="I738" s="84" t="b">
        <v>0</v>
      </c>
      <c r="J738" s="84" t="b">
        <v>0</v>
      </c>
      <c r="K738" s="84" t="b">
        <v>0</v>
      </c>
      <c r="L738" s="84" t="b">
        <v>0</v>
      </c>
    </row>
    <row r="739" spans="1:12" ht="15">
      <c r="A739" s="84" t="s">
        <v>2462</v>
      </c>
      <c r="B739" s="84" t="s">
        <v>466</v>
      </c>
      <c r="C739" s="84">
        <v>2</v>
      </c>
      <c r="D739" s="123">
        <v>0</v>
      </c>
      <c r="E739" s="123">
        <v>1.156347200859924</v>
      </c>
      <c r="F739" s="84" t="s">
        <v>1701</v>
      </c>
      <c r="G739" s="84" t="b">
        <v>0</v>
      </c>
      <c r="H739" s="84" t="b">
        <v>0</v>
      </c>
      <c r="I739" s="84" t="b">
        <v>0</v>
      </c>
      <c r="J739" s="84" t="b">
        <v>0</v>
      </c>
      <c r="K739" s="84" t="b">
        <v>0</v>
      </c>
      <c r="L739" s="84" t="b">
        <v>0</v>
      </c>
    </row>
    <row r="740" spans="1:12" ht="15">
      <c r="A740" s="84" t="s">
        <v>466</v>
      </c>
      <c r="B740" s="84" t="s">
        <v>2293</v>
      </c>
      <c r="C740" s="84">
        <v>2</v>
      </c>
      <c r="D740" s="123">
        <v>0</v>
      </c>
      <c r="E740" s="123">
        <v>1.0314084642516241</v>
      </c>
      <c r="F740" s="84" t="s">
        <v>1701</v>
      </c>
      <c r="G740" s="84" t="b">
        <v>0</v>
      </c>
      <c r="H740" s="84" t="b">
        <v>0</v>
      </c>
      <c r="I740" s="84" t="b">
        <v>0</v>
      </c>
      <c r="J740" s="84" t="b">
        <v>0</v>
      </c>
      <c r="K740" s="84" t="b">
        <v>0</v>
      </c>
      <c r="L740" s="84" t="b">
        <v>0</v>
      </c>
    </row>
    <row r="741" spans="1:12" ht="15">
      <c r="A741" s="84" t="s">
        <v>2293</v>
      </c>
      <c r="B741" s="84" t="s">
        <v>2463</v>
      </c>
      <c r="C741" s="84">
        <v>2</v>
      </c>
      <c r="D741" s="123">
        <v>0</v>
      </c>
      <c r="E741" s="123">
        <v>1.3324384599156054</v>
      </c>
      <c r="F741" s="84" t="s">
        <v>1701</v>
      </c>
      <c r="G741" s="84" t="b">
        <v>0</v>
      </c>
      <c r="H741" s="84" t="b">
        <v>0</v>
      </c>
      <c r="I741" s="84" t="b">
        <v>0</v>
      </c>
      <c r="J741" s="84" t="b">
        <v>0</v>
      </c>
      <c r="K741" s="84" t="b">
        <v>0</v>
      </c>
      <c r="L741" s="84" t="b">
        <v>0</v>
      </c>
    </row>
    <row r="742" spans="1:12" ht="15">
      <c r="A742" s="84" t="s">
        <v>2463</v>
      </c>
      <c r="B742" s="84" t="s">
        <v>2464</v>
      </c>
      <c r="C742" s="84">
        <v>2</v>
      </c>
      <c r="D742" s="123">
        <v>0</v>
      </c>
      <c r="E742" s="123">
        <v>1.3324384599156054</v>
      </c>
      <c r="F742" s="84" t="s">
        <v>1701</v>
      </c>
      <c r="G742" s="84" t="b">
        <v>0</v>
      </c>
      <c r="H742" s="84" t="b">
        <v>0</v>
      </c>
      <c r="I742" s="84" t="b">
        <v>0</v>
      </c>
      <c r="J742" s="84" t="b">
        <v>0</v>
      </c>
      <c r="K742" s="84" t="b">
        <v>0</v>
      </c>
      <c r="L742" s="84" t="b">
        <v>0</v>
      </c>
    </row>
    <row r="743" spans="1:12" ht="15">
      <c r="A743" s="84" t="s">
        <v>2464</v>
      </c>
      <c r="B743" s="84" t="s">
        <v>2465</v>
      </c>
      <c r="C743" s="84">
        <v>2</v>
      </c>
      <c r="D743" s="123">
        <v>0</v>
      </c>
      <c r="E743" s="123">
        <v>1.3324384599156054</v>
      </c>
      <c r="F743" s="84" t="s">
        <v>1701</v>
      </c>
      <c r="G743" s="84" t="b">
        <v>0</v>
      </c>
      <c r="H743" s="84" t="b">
        <v>0</v>
      </c>
      <c r="I743" s="84" t="b">
        <v>0</v>
      </c>
      <c r="J743" s="84" t="b">
        <v>0</v>
      </c>
      <c r="K743" s="84" t="b">
        <v>0</v>
      </c>
      <c r="L74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2499</v>
      </c>
      <c r="B1" s="13" t="s">
        <v>34</v>
      </c>
    </row>
    <row r="2" spans="1:2" ht="15">
      <c r="A2" s="115" t="s">
        <v>293</v>
      </c>
      <c r="B2" s="78">
        <v>1058</v>
      </c>
    </row>
    <row r="3" spans="1:2" ht="15">
      <c r="A3" s="115" t="s">
        <v>324</v>
      </c>
      <c r="B3" s="78">
        <v>961.333333</v>
      </c>
    </row>
    <row r="4" spans="1:2" ht="15">
      <c r="A4" s="115" t="s">
        <v>299</v>
      </c>
      <c r="B4" s="78">
        <v>922</v>
      </c>
    </row>
    <row r="5" spans="1:2" ht="15">
      <c r="A5" s="115" t="s">
        <v>272</v>
      </c>
      <c r="B5" s="78">
        <v>898</v>
      </c>
    </row>
    <row r="6" spans="1:2" ht="15">
      <c r="A6" s="115" t="s">
        <v>254</v>
      </c>
      <c r="B6" s="78">
        <v>874</v>
      </c>
    </row>
    <row r="7" spans="1:2" ht="15">
      <c r="A7" s="115" t="s">
        <v>294</v>
      </c>
      <c r="B7" s="78">
        <v>832</v>
      </c>
    </row>
    <row r="8" spans="1:2" ht="15">
      <c r="A8" s="115" t="s">
        <v>298</v>
      </c>
      <c r="B8" s="78">
        <v>518</v>
      </c>
    </row>
    <row r="9" spans="1:2" ht="15">
      <c r="A9" s="115" t="s">
        <v>277</v>
      </c>
      <c r="B9" s="78">
        <v>454</v>
      </c>
    </row>
    <row r="10" spans="1:2" ht="15">
      <c r="A10" s="115" t="s">
        <v>322</v>
      </c>
      <c r="B10" s="78">
        <v>240</v>
      </c>
    </row>
    <row r="11" spans="1:2" ht="15">
      <c r="A11" s="115" t="s">
        <v>284</v>
      </c>
      <c r="B11" s="78">
        <v>234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2530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883</v>
      </c>
      <c r="AF2" s="13" t="s">
        <v>884</v>
      </c>
      <c r="AG2" s="13" t="s">
        <v>885</v>
      </c>
      <c r="AH2" s="13" t="s">
        <v>886</v>
      </c>
      <c r="AI2" s="13" t="s">
        <v>887</v>
      </c>
      <c r="AJ2" s="13" t="s">
        <v>888</v>
      </c>
      <c r="AK2" s="13" t="s">
        <v>889</v>
      </c>
      <c r="AL2" s="13" t="s">
        <v>890</v>
      </c>
      <c r="AM2" s="13" t="s">
        <v>891</v>
      </c>
      <c r="AN2" s="13" t="s">
        <v>892</v>
      </c>
      <c r="AO2" s="13" t="s">
        <v>893</v>
      </c>
      <c r="AP2" s="13" t="s">
        <v>894</v>
      </c>
      <c r="AQ2" s="13" t="s">
        <v>895</v>
      </c>
      <c r="AR2" s="13" t="s">
        <v>896</v>
      </c>
      <c r="AS2" s="13" t="s">
        <v>897</v>
      </c>
      <c r="AT2" s="13" t="s">
        <v>192</v>
      </c>
      <c r="AU2" s="13" t="s">
        <v>898</v>
      </c>
      <c r="AV2" s="13" t="s">
        <v>899</v>
      </c>
      <c r="AW2" s="13" t="s">
        <v>900</v>
      </c>
      <c r="AX2" s="13" t="s">
        <v>901</v>
      </c>
      <c r="AY2" s="13" t="s">
        <v>902</v>
      </c>
      <c r="AZ2" s="13" t="s">
        <v>903</v>
      </c>
      <c r="BA2" s="13" t="s">
        <v>1714</v>
      </c>
      <c r="BB2" s="120" t="s">
        <v>2115</v>
      </c>
      <c r="BC2" s="120" t="s">
        <v>2116</v>
      </c>
      <c r="BD2" s="120" t="s">
        <v>2117</v>
      </c>
      <c r="BE2" s="120" t="s">
        <v>2118</v>
      </c>
      <c r="BF2" s="120" t="s">
        <v>2119</v>
      </c>
      <c r="BG2" s="120" t="s">
        <v>2122</v>
      </c>
      <c r="BH2" s="120" t="s">
        <v>2123</v>
      </c>
      <c r="BI2" s="120" t="s">
        <v>2202</v>
      </c>
      <c r="BJ2" s="120" t="s">
        <v>2212</v>
      </c>
      <c r="BK2" s="120" t="s">
        <v>2288</v>
      </c>
      <c r="BL2" s="120" t="s">
        <v>2487</v>
      </c>
      <c r="BM2" s="120" t="s">
        <v>2488</v>
      </c>
      <c r="BN2" s="120" t="s">
        <v>2489</v>
      </c>
      <c r="BO2" s="120" t="s">
        <v>2490</v>
      </c>
      <c r="BP2" s="120" t="s">
        <v>2491</v>
      </c>
      <c r="BQ2" s="120" t="s">
        <v>2492</v>
      </c>
      <c r="BR2" s="120" t="s">
        <v>2493</v>
      </c>
      <c r="BS2" s="120" t="s">
        <v>2494</v>
      </c>
      <c r="BT2" s="120" t="s">
        <v>2496</v>
      </c>
      <c r="BU2" s="3"/>
      <c r="BV2" s="3"/>
    </row>
    <row r="3" spans="1:74" ht="41.45" customHeight="1">
      <c r="A3" s="64" t="s">
        <v>212</v>
      </c>
      <c r="C3" s="65"/>
      <c r="D3" s="65" t="s">
        <v>64</v>
      </c>
      <c r="E3" s="66">
        <v>162.2880840531635</v>
      </c>
      <c r="F3" s="68">
        <v>99.99918976901454</v>
      </c>
      <c r="G3" s="100" t="s">
        <v>494</v>
      </c>
      <c r="H3" s="65"/>
      <c r="I3" s="69" t="s">
        <v>212</v>
      </c>
      <c r="J3" s="70"/>
      <c r="K3" s="70"/>
      <c r="L3" s="69" t="s">
        <v>1518</v>
      </c>
      <c r="M3" s="73">
        <v>1.2700229797543299</v>
      </c>
      <c r="N3" s="74">
        <v>1383.4625244140625</v>
      </c>
      <c r="O3" s="74">
        <v>3681.984619140625</v>
      </c>
      <c r="P3" s="75"/>
      <c r="Q3" s="76"/>
      <c r="R3" s="76"/>
      <c r="S3" s="48"/>
      <c r="T3" s="48">
        <v>0</v>
      </c>
      <c r="U3" s="48">
        <v>2</v>
      </c>
      <c r="V3" s="49">
        <v>0</v>
      </c>
      <c r="W3" s="49">
        <v>0.004739</v>
      </c>
      <c r="X3" s="49">
        <v>0.046704</v>
      </c>
      <c r="Y3" s="49">
        <v>0.620943</v>
      </c>
      <c r="Z3" s="49">
        <v>0.5</v>
      </c>
      <c r="AA3" s="49">
        <v>0</v>
      </c>
      <c r="AB3" s="71">
        <v>3</v>
      </c>
      <c r="AC3" s="71"/>
      <c r="AD3" s="72"/>
      <c r="AE3" s="78" t="s">
        <v>904</v>
      </c>
      <c r="AF3" s="78">
        <v>2125</v>
      </c>
      <c r="AG3" s="78">
        <v>1178</v>
      </c>
      <c r="AH3" s="78">
        <v>112749</v>
      </c>
      <c r="AI3" s="78">
        <v>47087</v>
      </c>
      <c r="AJ3" s="78"/>
      <c r="AK3" s="78" t="s">
        <v>1021</v>
      </c>
      <c r="AL3" s="78" t="s">
        <v>1124</v>
      </c>
      <c r="AM3" s="78"/>
      <c r="AN3" s="78"/>
      <c r="AO3" s="80">
        <v>40219.816712962966</v>
      </c>
      <c r="AP3" s="83" t="s">
        <v>1234</v>
      </c>
      <c r="AQ3" s="78" t="b">
        <v>1</v>
      </c>
      <c r="AR3" s="78" t="b">
        <v>0</v>
      </c>
      <c r="AS3" s="78" t="b">
        <v>0</v>
      </c>
      <c r="AT3" s="78" t="s">
        <v>839</v>
      </c>
      <c r="AU3" s="78">
        <v>30</v>
      </c>
      <c r="AV3" s="83" t="s">
        <v>1347</v>
      </c>
      <c r="AW3" s="78" t="b">
        <v>0</v>
      </c>
      <c r="AX3" s="78" t="s">
        <v>1399</v>
      </c>
      <c r="AY3" s="83" t="s">
        <v>1400</v>
      </c>
      <c r="AZ3" s="78" t="s">
        <v>66</v>
      </c>
      <c r="BA3" s="78" t="str">
        <f>REPLACE(INDEX(GroupVertices[Group],MATCH(Vertices[[#This Row],[Vertex]],GroupVertices[Vertex],0)),1,1,"")</f>
        <v>1</v>
      </c>
      <c r="BB3" s="48"/>
      <c r="BC3" s="48"/>
      <c r="BD3" s="48"/>
      <c r="BE3" s="48"/>
      <c r="BF3" s="48" t="s">
        <v>450</v>
      </c>
      <c r="BG3" s="48" t="s">
        <v>450</v>
      </c>
      <c r="BH3" s="121" t="s">
        <v>2124</v>
      </c>
      <c r="BI3" s="121" t="s">
        <v>2124</v>
      </c>
      <c r="BJ3" s="121" t="s">
        <v>2213</v>
      </c>
      <c r="BK3" s="121" t="s">
        <v>2213</v>
      </c>
      <c r="BL3" s="121">
        <v>1</v>
      </c>
      <c r="BM3" s="124">
        <v>5</v>
      </c>
      <c r="BN3" s="121">
        <v>1</v>
      </c>
      <c r="BO3" s="124">
        <v>5</v>
      </c>
      <c r="BP3" s="121">
        <v>0</v>
      </c>
      <c r="BQ3" s="124">
        <v>0</v>
      </c>
      <c r="BR3" s="121">
        <v>18</v>
      </c>
      <c r="BS3" s="124">
        <v>90</v>
      </c>
      <c r="BT3" s="121">
        <v>20</v>
      </c>
      <c r="BU3" s="3"/>
      <c r="BV3" s="3"/>
    </row>
    <row r="4" spans="1:77" ht="41.45" customHeight="1">
      <c r="A4" s="64" t="s">
        <v>324</v>
      </c>
      <c r="C4" s="65"/>
      <c r="D4" s="65" t="s">
        <v>64</v>
      </c>
      <c r="E4" s="66">
        <v>165.57704366011325</v>
      </c>
      <c r="F4" s="68">
        <v>99.98993963193054</v>
      </c>
      <c r="G4" s="100" t="s">
        <v>1364</v>
      </c>
      <c r="H4" s="65"/>
      <c r="I4" s="69" t="s">
        <v>324</v>
      </c>
      <c r="J4" s="70"/>
      <c r="K4" s="70"/>
      <c r="L4" s="69" t="s">
        <v>1519</v>
      </c>
      <c r="M4" s="73">
        <v>4.352785331949596</v>
      </c>
      <c r="N4" s="74">
        <v>1255.019287109375</v>
      </c>
      <c r="O4" s="74">
        <v>5794.99462890625</v>
      </c>
      <c r="P4" s="75"/>
      <c r="Q4" s="76"/>
      <c r="R4" s="76"/>
      <c r="S4" s="86"/>
      <c r="T4" s="48">
        <v>14</v>
      </c>
      <c r="U4" s="48">
        <v>0</v>
      </c>
      <c r="V4" s="49">
        <v>961.333333</v>
      </c>
      <c r="W4" s="49">
        <v>0.005848</v>
      </c>
      <c r="X4" s="49">
        <v>0.149568</v>
      </c>
      <c r="Y4" s="49">
        <v>3.790841</v>
      </c>
      <c r="Z4" s="49">
        <v>0.04945054945054945</v>
      </c>
      <c r="AA4" s="49">
        <v>0</v>
      </c>
      <c r="AB4" s="71">
        <v>4</v>
      </c>
      <c r="AC4" s="71"/>
      <c r="AD4" s="72"/>
      <c r="AE4" s="78" t="s">
        <v>905</v>
      </c>
      <c r="AF4" s="78">
        <v>622</v>
      </c>
      <c r="AG4" s="78">
        <v>14330</v>
      </c>
      <c r="AH4" s="78">
        <v>5845</v>
      </c>
      <c r="AI4" s="78">
        <v>2002</v>
      </c>
      <c r="AJ4" s="78"/>
      <c r="AK4" s="78" t="s">
        <v>1022</v>
      </c>
      <c r="AL4" s="78" t="s">
        <v>875</v>
      </c>
      <c r="AM4" s="83" t="s">
        <v>1179</v>
      </c>
      <c r="AN4" s="78"/>
      <c r="AO4" s="80">
        <v>39876.020625</v>
      </c>
      <c r="AP4" s="83" t="s">
        <v>1235</v>
      </c>
      <c r="AQ4" s="78" t="b">
        <v>0</v>
      </c>
      <c r="AR4" s="78" t="b">
        <v>0</v>
      </c>
      <c r="AS4" s="78" t="b">
        <v>1</v>
      </c>
      <c r="AT4" s="78" t="s">
        <v>839</v>
      </c>
      <c r="AU4" s="78">
        <v>215</v>
      </c>
      <c r="AV4" s="83" t="s">
        <v>1347</v>
      </c>
      <c r="AW4" s="78" t="b">
        <v>0</v>
      </c>
      <c r="AX4" s="78" t="s">
        <v>1399</v>
      </c>
      <c r="AY4" s="83" t="s">
        <v>1401</v>
      </c>
      <c r="AZ4" s="78" t="s">
        <v>65</v>
      </c>
      <c r="BA4" s="78" t="str">
        <f>REPLACE(INDEX(GroupVertices[Group],MATCH(Vertices[[#This Row],[Vertex]],GroupVertices[Vertex],0)),1,1,"")</f>
        <v>1</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257</v>
      </c>
      <c r="C5" s="65"/>
      <c r="D5" s="65" t="s">
        <v>64</v>
      </c>
      <c r="E5" s="66">
        <v>167.97974468684478</v>
      </c>
      <c r="F5" s="68">
        <v>99.98318208044763</v>
      </c>
      <c r="G5" s="100" t="s">
        <v>1365</v>
      </c>
      <c r="H5" s="65"/>
      <c r="I5" s="69" t="s">
        <v>257</v>
      </c>
      <c r="J5" s="70"/>
      <c r="K5" s="70"/>
      <c r="L5" s="69" t="s">
        <v>1520</v>
      </c>
      <c r="M5" s="73">
        <v>6.60485198948397</v>
      </c>
      <c r="N5" s="74">
        <v>1148.3358154296875</v>
      </c>
      <c r="O5" s="74">
        <v>4252.17041015625</v>
      </c>
      <c r="P5" s="75"/>
      <c r="Q5" s="76"/>
      <c r="R5" s="76"/>
      <c r="S5" s="86"/>
      <c r="T5" s="48">
        <v>5</v>
      </c>
      <c r="U5" s="48">
        <v>1</v>
      </c>
      <c r="V5" s="49">
        <v>10</v>
      </c>
      <c r="W5" s="49">
        <v>0.004831</v>
      </c>
      <c r="X5" s="49">
        <v>0.078463</v>
      </c>
      <c r="Y5" s="49">
        <v>1.699661</v>
      </c>
      <c r="Z5" s="49">
        <v>0.16666666666666666</v>
      </c>
      <c r="AA5" s="49">
        <v>0</v>
      </c>
      <c r="AB5" s="71">
        <v>5</v>
      </c>
      <c r="AC5" s="71"/>
      <c r="AD5" s="72"/>
      <c r="AE5" s="78" t="s">
        <v>906</v>
      </c>
      <c r="AF5" s="78">
        <v>8832</v>
      </c>
      <c r="AG5" s="78">
        <v>23938</v>
      </c>
      <c r="AH5" s="78">
        <v>22995</v>
      </c>
      <c r="AI5" s="78">
        <v>9083</v>
      </c>
      <c r="AJ5" s="78"/>
      <c r="AK5" s="78" t="s">
        <v>1023</v>
      </c>
      <c r="AL5" s="78" t="s">
        <v>1125</v>
      </c>
      <c r="AM5" s="83" t="s">
        <v>1180</v>
      </c>
      <c r="AN5" s="78"/>
      <c r="AO5" s="80">
        <v>39875.054502314815</v>
      </c>
      <c r="AP5" s="83" t="s">
        <v>1236</v>
      </c>
      <c r="AQ5" s="78" t="b">
        <v>0</v>
      </c>
      <c r="AR5" s="78" t="b">
        <v>0</v>
      </c>
      <c r="AS5" s="78" t="b">
        <v>1</v>
      </c>
      <c r="AT5" s="78" t="s">
        <v>839</v>
      </c>
      <c r="AU5" s="78">
        <v>680</v>
      </c>
      <c r="AV5" s="83" t="s">
        <v>1348</v>
      </c>
      <c r="AW5" s="78" t="b">
        <v>0</v>
      </c>
      <c r="AX5" s="78" t="s">
        <v>1399</v>
      </c>
      <c r="AY5" s="83" t="s">
        <v>1402</v>
      </c>
      <c r="AZ5" s="78" t="s">
        <v>66</v>
      </c>
      <c r="BA5" s="78" t="str">
        <f>REPLACE(INDEX(GroupVertices[Group],MATCH(Vertices[[#This Row],[Vertex]],GroupVertices[Vertex],0)),1,1,"")</f>
        <v>1</v>
      </c>
      <c r="BB5" s="48"/>
      <c r="BC5" s="48"/>
      <c r="BD5" s="48"/>
      <c r="BE5" s="48"/>
      <c r="BF5" s="48" t="s">
        <v>450</v>
      </c>
      <c r="BG5" s="48" t="s">
        <v>450</v>
      </c>
      <c r="BH5" s="121" t="s">
        <v>2125</v>
      </c>
      <c r="BI5" s="121" t="s">
        <v>2125</v>
      </c>
      <c r="BJ5" s="121" t="s">
        <v>2020</v>
      </c>
      <c r="BK5" s="121" t="s">
        <v>2020</v>
      </c>
      <c r="BL5" s="121">
        <v>1</v>
      </c>
      <c r="BM5" s="124">
        <v>5.555555555555555</v>
      </c>
      <c r="BN5" s="121">
        <v>1</v>
      </c>
      <c r="BO5" s="124">
        <v>5.555555555555555</v>
      </c>
      <c r="BP5" s="121">
        <v>0</v>
      </c>
      <c r="BQ5" s="124">
        <v>0</v>
      </c>
      <c r="BR5" s="121">
        <v>16</v>
      </c>
      <c r="BS5" s="124">
        <v>88.88888888888889</v>
      </c>
      <c r="BT5" s="121">
        <v>18</v>
      </c>
      <c r="BU5" s="2"/>
      <c r="BV5" s="3"/>
      <c r="BW5" s="3"/>
      <c r="BX5" s="3"/>
      <c r="BY5" s="3"/>
    </row>
    <row r="6" spans="1:77" ht="41.45" customHeight="1">
      <c r="A6" s="64" t="s">
        <v>213</v>
      </c>
      <c r="C6" s="65"/>
      <c r="D6" s="65" t="s">
        <v>64</v>
      </c>
      <c r="E6" s="66">
        <v>162.00650189703322</v>
      </c>
      <c r="F6" s="68">
        <v>99.99998171353678</v>
      </c>
      <c r="G6" s="100" t="s">
        <v>1366</v>
      </c>
      <c r="H6" s="65"/>
      <c r="I6" s="69" t="s">
        <v>213</v>
      </c>
      <c r="J6" s="70"/>
      <c r="K6" s="70"/>
      <c r="L6" s="69" t="s">
        <v>1521</v>
      </c>
      <c r="M6" s="73">
        <v>1.0060942686402887</v>
      </c>
      <c r="N6" s="74">
        <v>3600.58935546875</v>
      </c>
      <c r="O6" s="74">
        <v>6422.88720703125</v>
      </c>
      <c r="P6" s="75"/>
      <c r="Q6" s="76"/>
      <c r="R6" s="76"/>
      <c r="S6" s="86"/>
      <c r="T6" s="48">
        <v>0</v>
      </c>
      <c r="U6" s="48">
        <v>1</v>
      </c>
      <c r="V6" s="49">
        <v>0</v>
      </c>
      <c r="W6" s="49">
        <v>0.058824</v>
      </c>
      <c r="X6" s="49">
        <v>0</v>
      </c>
      <c r="Y6" s="49">
        <v>0.56657</v>
      </c>
      <c r="Z6" s="49">
        <v>0</v>
      </c>
      <c r="AA6" s="49">
        <v>0</v>
      </c>
      <c r="AB6" s="71">
        <v>6</v>
      </c>
      <c r="AC6" s="71"/>
      <c r="AD6" s="72"/>
      <c r="AE6" s="78" t="s">
        <v>907</v>
      </c>
      <c r="AF6" s="78">
        <v>327</v>
      </c>
      <c r="AG6" s="78">
        <v>52</v>
      </c>
      <c r="AH6" s="78">
        <v>2629</v>
      </c>
      <c r="AI6" s="78">
        <v>988</v>
      </c>
      <c r="AJ6" s="78"/>
      <c r="AK6" s="78" t="s">
        <v>1024</v>
      </c>
      <c r="AL6" s="78" t="s">
        <v>867</v>
      </c>
      <c r="AM6" s="78"/>
      <c r="AN6" s="78"/>
      <c r="AO6" s="80">
        <v>42279.04534722222</v>
      </c>
      <c r="AP6" s="83" t="s">
        <v>1237</v>
      </c>
      <c r="AQ6" s="78" t="b">
        <v>1</v>
      </c>
      <c r="AR6" s="78" t="b">
        <v>0</v>
      </c>
      <c r="AS6" s="78" t="b">
        <v>1</v>
      </c>
      <c r="AT6" s="78" t="s">
        <v>839</v>
      </c>
      <c r="AU6" s="78">
        <v>1</v>
      </c>
      <c r="AV6" s="83" t="s">
        <v>1347</v>
      </c>
      <c r="AW6" s="78" t="b">
        <v>0</v>
      </c>
      <c r="AX6" s="78" t="s">
        <v>1399</v>
      </c>
      <c r="AY6" s="83" t="s">
        <v>1403</v>
      </c>
      <c r="AZ6" s="78" t="s">
        <v>66</v>
      </c>
      <c r="BA6" s="78" t="str">
        <f>REPLACE(INDEX(GroupVertices[Group],MATCH(Vertices[[#This Row],[Vertex]],GroupVertices[Vertex],0)),1,1,"")</f>
        <v>2</v>
      </c>
      <c r="BB6" s="48"/>
      <c r="BC6" s="48"/>
      <c r="BD6" s="48"/>
      <c r="BE6" s="48"/>
      <c r="BF6" s="48" t="s">
        <v>451</v>
      </c>
      <c r="BG6" s="48" t="s">
        <v>451</v>
      </c>
      <c r="BH6" s="121" t="s">
        <v>2126</v>
      </c>
      <c r="BI6" s="121" t="s">
        <v>2126</v>
      </c>
      <c r="BJ6" s="121" t="s">
        <v>2214</v>
      </c>
      <c r="BK6" s="121" t="s">
        <v>2214</v>
      </c>
      <c r="BL6" s="121">
        <v>0</v>
      </c>
      <c r="BM6" s="124">
        <v>0</v>
      </c>
      <c r="BN6" s="121">
        <v>0</v>
      </c>
      <c r="BO6" s="124">
        <v>0</v>
      </c>
      <c r="BP6" s="121">
        <v>0</v>
      </c>
      <c r="BQ6" s="124">
        <v>0</v>
      </c>
      <c r="BR6" s="121">
        <v>14</v>
      </c>
      <c r="BS6" s="124">
        <v>100</v>
      </c>
      <c r="BT6" s="121">
        <v>14</v>
      </c>
      <c r="BU6" s="2"/>
      <c r="BV6" s="3"/>
      <c r="BW6" s="3"/>
      <c r="BX6" s="3"/>
      <c r="BY6" s="3"/>
    </row>
    <row r="7" spans="1:77" ht="41.45" customHeight="1">
      <c r="A7" s="64" t="s">
        <v>311</v>
      </c>
      <c r="C7" s="65"/>
      <c r="D7" s="65" t="s">
        <v>64</v>
      </c>
      <c r="E7" s="66">
        <v>162.02700787998407</v>
      </c>
      <c r="F7" s="68">
        <v>99.99992404084512</v>
      </c>
      <c r="G7" s="100" t="s">
        <v>1367</v>
      </c>
      <c r="H7" s="65"/>
      <c r="I7" s="69" t="s">
        <v>311</v>
      </c>
      <c r="J7" s="70"/>
      <c r="K7" s="70"/>
      <c r="L7" s="69" t="s">
        <v>1522</v>
      </c>
      <c r="M7" s="73">
        <v>1.0253146543519684</v>
      </c>
      <c r="N7" s="74">
        <v>3633.880126953125</v>
      </c>
      <c r="O7" s="74">
        <v>8075.9130859375</v>
      </c>
      <c r="P7" s="75"/>
      <c r="Q7" s="76"/>
      <c r="R7" s="76"/>
      <c r="S7" s="86"/>
      <c r="T7" s="48">
        <v>10</v>
      </c>
      <c r="U7" s="48">
        <v>1</v>
      </c>
      <c r="V7" s="49">
        <v>72</v>
      </c>
      <c r="W7" s="49">
        <v>0.111111</v>
      </c>
      <c r="X7" s="49">
        <v>0</v>
      </c>
      <c r="Y7" s="49">
        <v>4.900827</v>
      </c>
      <c r="Z7" s="49">
        <v>0</v>
      </c>
      <c r="AA7" s="49">
        <v>0</v>
      </c>
      <c r="AB7" s="71">
        <v>7</v>
      </c>
      <c r="AC7" s="71"/>
      <c r="AD7" s="72"/>
      <c r="AE7" s="78" t="s">
        <v>908</v>
      </c>
      <c r="AF7" s="78">
        <v>137</v>
      </c>
      <c r="AG7" s="78">
        <v>134</v>
      </c>
      <c r="AH7" s="78">
        <v>4231</v>
      </c>
      <c r="AI7" s="78">
        <v>524</v>
      </c>
      <c r="AJ7" s="78"/>
      <c r="AK7" s="78" t="s">
        <v>1025</v>
      </c>
      <c r="AL7" s="78" t="s">
        <v>1126</v>
      </c>
      <c r="AM7" s="78"/>
      <c r="AN7" s="78"/>
      <c r="AO7" s="80">
        <v>41657.29791666667</v>
      </c>
      <c r="AP7" s="83" t="s">
        <v>1238</v>
      </c>
      <c r="AQ7" s="78" t="b">
        <v>0</v>
      </c>
      <c r="AR7" s="78" t="b">
        <v>0</v>
      </c>
      <c r="AS7" s="78" t="b">
        <v>0</v>
      </c>
      <c r="AT7" s="78" t="s">
        <v>839</v>
      </c>
      <c r="AU7" s="78">
        <v>16</v>
      </c>
      <c r="AV7" s="83" t="s">
        <v>1349</v>
      </c>
      <c r="AW7" s="78" t="b">
        <v>0</v>
      </c>
      <c r="AX7" s="78" t="s">
        <v>1399</v>
      </c>
      <c r="AY7" s="83" t="s">
        <v>1404</v>
      </c>
      <c r="AZ7" s="78" t="s">
        <v>66</v>
      </c>
      <c r="BA7" s="78" t="str">
        <f>REPLACE(INDEX(GroupVertices[Group],MATCH(Vertices[[#This Row],[Vertex]],GroupVertices[Vertex],0)),1,1,"")</f>
        <v>2</v>
      </c>
      <c r="BB7" s="48"/>
      <c r="BC7" s="48"/>
      <c r="BD7" s="48"/>
      <c r="BE7" s="48"/>
      <c r="BF7" s="48" t="s">
        <v>451</v>
      </c>
      <c r="BG7" s="48" t="s">
        <v>451</v>
      </c>
      <c r="BH7" s="121" t="s">
        <v>2127</v>
      </c>
      <c r="BI7" s="121" t="s">
        <v>2203</v>
      </c>
      <c r="BJ7" s="121" t="s">
        <v>2215</v>
      </c>
      <c r="BK7" s="121" t="s">
        <v>2215</v>
      </c>
      <c r="BL7" s="121">
        <v>0</v>
      </c>
      <c r="BM7" s="124">
        <v>0</v>
      </c>
      <c r="BN7" s="121">
        <v>0</v>
      </c>
      <c r="BO7" s="124">
        <v>0</v>
      </c>
      <c r="BP7" s="121">
        <v>0</v>
      </c>
      <c r="BQ7" s="124">
        <v>0</v>
      </c>
      <c r="BR7" s="121">
        <v>17</v>
      </c>
      <c r="BS7" s="124">
        <v>100</v>
      </c>
      <c r="BT7" s="121">
        <v>17</v>
      </c>
      <c r="BU7" s="2"/>
      <c r="BV7" s="3"/>
      <c r="BW7" s="3"/>
      <c r="BX7" s="3"/>
      <c r="BY7" s="3"/>
    </row>
    <row r="8" spans="1:77" ht="41.45" customHeight="1">
      <c r="A8" s="64" t="s">
        <v>214</v>
      </c>
      <c r="C8" s="65"/>
      <c r="D8" s="65" t="s">
        <v>64</v>
      </c>
      <c r="E8" s="66">
        <v>162.05826700033603</v>
      </c>
      <c r="F8" s="68">
        <v>99.99983612515659</v>
      </c>
      <c r="G8" s="100" t="s">
        <v>495</v>
      </c>
      <c r="H8" s="65"/>
      <c r="I8" s="69" t="s">
        <v>214</v>
      </c>
      <c r="J8" s="70"/>
      <c r="K8" s="70"/>
      <c r="L8" s="69" t="s">
        <v>1523</v>
      </c>
      <c r="M8" s="73">
        <v>1.0546140228148948</v>
      </c>
      <c r="N8" s="74">
        <v>2991.916259765625</v>
      </c>
      <c r="O8" s="74">
        <v>5711.19140625</v>
      </c>
      <c r="P8" s="75"/>
      <c r="Q8" s="76"/>
      <c r="R8" s="76"/>
      <c r="S8" s="86"/>
      <c r="T8" s="48">
        <v>0</v>
      </c>
      <c r="U8" s="48">
        <v>1</v>
      </c>
      <c r="V8" s="49">
        <v>0</v>
      </c>
      <c r="W8" s="49">
        <v>0.003571</v>
      </c>
      <c r="X8" s="49">
        <v>3E-06</v>
      </c>
      <c r="Y8" s="49">
        <v>0.51375</v>
      </c>
      <c r="Z8" s="49">
        <v>0</v>
      </c>
      <c r="AA8" s="49">
        <v>0</v>
      </c>
      <c r="AB8" s="71">
        <v>8</v>
      </c>
      <c r="AC8" s="71"/>
      <c r="AD8" s="72"/>
      <c r="AE8" s="78" t="s">
        <v>909</v>
      </c>
      <c r="AF8" s="78">
        <v>185</v>
      </c>
      <c r="AG8" s="78">
        <v>259</v>
      </c>
      <c r="AH8" s="78">
        <v>5850</v>
      </c>
      <c r="AI8" s="78">
        <v>6906</v>
      </c>
      <c r="AJ8" s="78"/>
      <c r="AK8" s="78"/>
      <c r="AL8" s="78" t="s">
        <v>1127</v>
      </c>
      <c r="AM8" s="78"/>
      <c r="AN8" s="78"/>
      <c r="AO8" s="80">
        <v>42270.93887731482</v>
      </c>
      <c r="AP8" s="83" t="s">
        <v>1239</v>
      </c>
      <c r="AQ8" s="78" t="b">
        <v>1</v>
      </c>
      <c r="AR8" s="78" t="b">
        <v>0</v>
      </c>
      <c r="AS8" s="78" t="b">
        <v>0</v>
      </c>
      <c r="AT8" s="78" t="s">
        <v>839</v>
      </c>
      <c r="AU8" s="78">
        <v>1</v>
      </c>
      <c r="AV8" s="83" t="s">
        <v>1347</v>
      </c>
      <c r="AW8" s="78" t="b">
        <v>0</v>
      </c>
      <c r="AX8" s="78" t="s">
        <v>1399</v>
      </c>
      <c r="AY8" s="83" t="s">
        <v>1405</v>
      </c>
      <c r="AZ8" s="78" t="s">
        <v>66</v>
      </c>
      <c r="BA8" s="78" t="str">
        <f>REPLACE(INDEX(GroupVertices[Group],MATCH(Vertices[[#This Row],[Vertex]],GroupVertices[Vertex],0)),1,1,"")</f>
        <v>4</v>
      </c>
      <c r="BB8" s="48"/>
      <c r="BC8" s="48"/>
      <c r="BD8" s="48"/>
      <c r="BE8" s="48"/>
      <c r="BF8" s="48"/>
      <c r="BG8" s="48"/>
      <c r="BH8" s="121" t="s">
        <v>2128</v>
      </c>
      <c r="BI8" s="121" t="s">
        <v>2128</v>
      </c>
      <c r="BJ8" s="121" t="s">
        <v>2216</v>
      </c>
      <c r="BK8" s="121" t="s">
        <v>2216</v>
      </c>
      <c r="BL8" s="121">
        <v>2</v>
      </c>
      <c r="BM8" s="124">
        <v>9.090909090909092</v>
      </c>
      <c r="BN8" s="121">
        <v>0</v>
      </c>
      <c r="BO8" s="124">
        <v>0</v>
      </c>
      <c r="BP8" s="121">
        <v>0</v>
      </c>
      <c r="BQ8" s="124">
        <v>0</v>
      </c>
      <c r="BR8" s="121">
        <v>20</v>
      </c>
      <c r="BS8" s="124">
        <v>90.9090909090909</v>
      </c>
      <c r="BT8" s="121">
        <v>22</v>
      </c>
      <c r="BU8" s="2"/>
      <c r="BV8" s="3"/>
      <c r="BW8" s="3"/>
      <c r="BX8" s="3"/>
      <c r="BY8" s="3"/>
    </row>
    <row r="9" spans="1:77" ht="41.45" customHeight="1">
      <c r="A9" s="64" t="s">
        <v>320</v>
      </c>
      <c r="C9" s="65"/>
      <c r="D9" s="65" t="s">
        <v>64</v>
      </c>
      <c r="E9" s="66">
        <v>172.89067753061605</v>
      </c>
      <c r="F9" s="68">
        <v>99.96937017411737</v>
      </c>
      <c r="G9" s="100" t="s">
        <v>1368</v>
      </c>
      <c r="H9" s="65"/>
      <c r="I9" s="69" t="s">
        <v>320</v>
      </c>
      <c r="J9" s="70"/>
      <c r="K9" s="70"/>
      <c r="L9" s="69" t="s">
        <v>1524</v>
      </c>
      <c r="M9" s="73">
        <v>11.207899972483562</v>
      </c>
      <c r="N9" s="74">
        <v>3172.932373046875</v>
      </c>
      <c r="O9" s="74">
        <v>5191.12548828125</v>
      </c>
      <c r="P9" s="75"/>
      <c r="Q9" s="76"/>
      <c r="R9" s="76"/>
      <c r="S9" s="86"/>
      <c r="T9" s="48">
        <v>4</v>
      </c>
      <c r="U9" s="48">
        <v>1</v>
      </c>
      <c r="V9" s="49">
        <v>162</v>
      </c>
      <c r="W9" s="49">
        <v>0.004184</v>
      </c>
      <c r="X9" s="49">
        <v>1.7E-05</v>
      </c>
      <c r="Y9" s="49">
        <v>1.711767</v>
      </c>
      <c r="Z9" s="49">
        <v>0</v>
      </c>
      <c r="AA9" s="49">
        <v>0</v>
      </c>
      <c r="AB9" s="71">
        <v>9</v>
      </c>
      <c r="AC9" s="71"/>
      <c r="AD9" s="72"/>
      <c r="AE9" s="78" t="s">
        <v>910</v>
      </c>
      <c r="AF9" s="78">
        <v>9401</v>
      </c>
      <c r="AG9" s="78">
        <v>43576</v>
      </c>
      <c r="AH9" s="78">
        <v>10198</v>
      </c>
      <c r="AI9" s="78">
        <v>6090</v>
      </c>
      <c r="AJ9" s="78"/>
      <c r="AK9" s="78" t="s">
        <v>1026</v>
      </c>
      <c r="AL9" s="78" t="s">
        <v>1128</v>
      </c>
      <c r="AM9" s="83" t="s">
        <v>1181</v>
      </c>
      <c r="AN9" s="78"/>
      <c r="AO9" s="80">
        <v>39980.25548611111</v>
      </c>
      <c r="AP9" s="83" t="s">
        <v>1240</v>
      </c>
      <c r="AQ9" s="78" t="b">
        <v>0</v>
      </c>
      <c r="AR9" s="78" t="b">
        <v>0</v>
      </c>
      <c r="AS9" s="78" t="b">
        <v>1</v>
      </c>
      <c r="AT9" s="78" t="s">
        <v>839</v>
      </c>
      <c r="AU9" s="78">
        <v>116</v>
      </c>
      <c r="AV9" s="83" t="s">
        <v>1347</v>
      </c>
      <c r="AW9" s="78" t="b">
        <v>1</v>
      </c>
      <c r="AX9" s="78" t="s">
        <v>1399</v>
      </c>
      <c r="AY9" s="83" t="s">
        <v>1406</v>
      </c>
      <c r="AZ9" s="78" t="s">
        <v>66</v>
      </c>
      <c r="BA9" s="78" t="str">
        <f>REPLACE(INDEX(GroupVertices[Group],MATCH(Vertices[[#This Row],[Vertex]],GroupVertices[Vertex],0)),1,1,"")</f>
        <v>4</v>
      </c>
      <c r="BB9" s="48"/>
      <c r="BC9" s="48"/>
      <c r="BD9" s="48"/>
      <c r="BE9" s="48"/>
      <c r="BF9" s="48" t="s">
        <v>473</v>
      </c>
      <c r="BG9" s="48" t="s">
        <v>473</v>
      </c>
      <c r="BH9" s="121" t="s">
        <v>2129</v>
      </c>
      <c r="BI9" s="121" t="s">
        <v>2129</v>
      </c>
      <c r="BJ9" s="121" t="s">
        <v>2023</v>
      </c>
      <c r="BK9" s="121" t="s">
        <v>2023</v>
      </c>
      <c r="BL9" s="121">
        <v>2</v>
      </c>
      <c r="BM9" s="124">
        <v>5.128205128205129</v>
      </c>
      <c r="BN9" s="121">
        <v>0</v>
      </c>
      <c r="BO9" s="124">
        <v>0</v>
      </c>
      <c r="BP9" s="121">
        <v>0</v>
      </c>
      <c r="BQ9" s="124">
        <v>0</v>
      </c>
      <c r="BR9" s="121">
        <v>37</v>
      </c>
      <c r="BS9" s="124">
        <v>94.87179487179488</v>
      </c>
      <c r="BT9" s="121">
        <v>39</v>
      </c>
      <c r="BU9" s="2"/>
      <c r="BV9" s="3"/>
      <c r="BW9" s="3"/>
      <c r="BX9" s="3"/>
      <c r="BY9" s="3"/>
    </row>
    <row r="10" spans="1:77" ht="41.45" customHeight="1">
      <c r="A10" s="64" t="s">
        <v>215</v>
      </c>
      <c r="C10" s="65"/>
      <c r="D10" s="65" t="s">
        <v>64</v>
      </c>
      <c r="E10" s="66">
        <v>162.00900262666136</v>
      </c>
      <c r="F10" s="68">
        <v>99.99997468028171</v>
      </c>
      <c r="G10" s="100" t="s">
        <v>496</v>
      </c>
      <c r="H10" s="65"/>
      <c r="I10" s="69" t="s">
        <v>215</v>
      </c>
      <c r="J10" s="70"/>
      <c r="K10" s="70"/>
      <c r="L10" s="69" t="s">
        <v>1525</v>
      </c>
      <c r="M10" s="73">
        <v>1.0084382181173228</v>
      </c>
      <c r="N10" s="74">
        <v>4651.90625</v>
      </c>
      <c r="O10" s="74">
        <v>4589.677734375</v>
      </c>
      <c r="P10" s="75"/>
      <c r="Q10" s="76"/>
      <c r="R10" s="76"/>
      <c r="S10" s="86"/>
      <c r="T10" s="48">
        <v>0</v>
      </c>
      <c r="U10" s="48">
        <v>1</v>
      </c>
      <c r="V10" s="49">
        <v>0</v>
      </c>
      <c r="W10" s="49">
        <v>0.003546</v>
      </c>
      <c r="X10" s="49">
        <v>3E-06</v>
      </c>
      <c r="Y10" s="49">
        <v>0.508543</v>
      </c>
      <c r="Z10" s="49">
        <v>0</v>
      </c>
      <c r="AA10" s="49">
        <v>0</v>
      </c>
      <c r="AB10" s="71">
        <v>10</v>
      </c>
      <c r="AC10" s="71"/>
      <c r="AD10" s="72"/>
      <c r="AE10" s="78" t="s">
        <v>911</v>
      </c>
      <c r="AF10" s="78">
        <v>944</v>
      </c>
      <c r="AG10" s="78">
        <v>62</v>
      </c>
      <c r="AH10" s="78">
        <v>75</v>
      </c>
      <c r="AI10" s="78">
        <v>43</v>
      </c>
      <c r="AJ10" s="78"/>
      <c r="AK10" s="78"/>
      <c r="AL10" s="78" t="s">
        <v>1129</v>
      </c>
      <c r="AM10" s="78"/>
      <c r="AN10" s="78"/>
      <c r="AO10" s="80">
        <v>41064.92883101852</v>
      </c>
      <c r="AP10" s="83" t="s">
        <v>1241</v>
      </c>
      <c r="AQ10" s="78" t="b">
        <v>0</v>
      </c>
      <c r="AR10" s="78" t="b">
        <v>0</v>
      </c>
      <c r="AS10" s="78" t="b">
        <v>0</v>
      </c>
      <c r="AT10" s="78" t="s">
        <v>839</v>
      </c>
      <c r="AU10" s="78">
        <v>0</v>
      </c>
      <c r="AV10" s="83" t="s">
        <v>1347</v>
      </c>
      <c r="AW10" s="78" t="b">
        <v>0</v>
      </c>
      <c r="AX10" s="78" t="s">
        <v>1399</v>
      </c>
      <c r="AY10" s="83" t="s">
        <v>1407</v>
      </c>
      <c r="AZ10" s="78" t="s">
        <v>66</v>
      </c>
      <c r="BA10" s="78" t="str">
        <f>REPLACE(INDEX(GroupVertices[Group],MATCH(Vertices[[#This Row],[Vertex]],GroupVertices[Vertex],0)),1,1,"")</f>
        <v>4</v>
      </c>
      <c r="BB10" s="48" t="s">
        <v>422</v>
      </c>
      <c r="BC10" s="48" t="s">
        <v>422</v>
      </c>
      <c r="BD10" s="48" t="s">
        <v>440</v>
      </c>
      <c r="BE10" s="48" t="s">
        <v>440</v>
      </c>
      <c r="BF10" s="48" t="s">
        <v>451</v>
      </c>
      <c r="BG10" s="48" t="s">
        <v>451</v>
      </c>
      <c r="BH10" s="121" t="s">
        <v>2130</v>
      </c>
      <c r="BI10" s="121" t="s">
        <v>2130</v>
      </c>
      <c r="BJ10" s="121" t="s">
        <v>2217</v>
      </c>
      <c r="BK10" s="121" t="s">
        <v>2217</v>
      </c>
      <c r="BL10" s="121">
        <v>0</v>
      </c>
      <c r="BM10" s="124">
        <v>0</v>
      </c>
      <c r="BN10" s="121">
        <v>0</v>
      </c>
      <c r="BO10" s="124">
        <v>0</v>
      </c>
      <c r="BP10" s="121">
        <v>0</v>
      </c>
      <c r="BQ10" s="124">
        <v>0</v>
      </c>
      <c r="BR10" s="121">
        <v>10</v>
      </c>
      <c r="BS10" s="124">
        <v>100</v>
      </c>
      <c r="BT10" s="121">
        <v>10</v>
      </c>
      <c r="BU10" s="2"/>
      <c r="BV10" s="3"/>
      <c r="BW10" s="3"/>
      <c r="BX10" s="3"/>
      <c r="BY10" s="3"/>
    </row>
    <row r="11" spans="1:77" ht="41.45" customHeight="1">
      <c r="A11" s="64" t="s">
        <v>276</v>
      </c>
      <c r="C11" s="65"/>
      <c r="D11" s="65" t="s">
        <v>64</v>
      </c>
      <c r="E11" s="66">
        <v>208.5055687488772</v>
      </c>
      <c r="F11" s="68">
        <v>99.86920396188886</v>
      </c>
      <c r="G11" s="100" t="s">
        <v>545</v>
      </c>
      <c r="H11" s="65"/>
      <c r="I11" s="69" t="s">
        <v>276</v>
      </c>
      <c r="J11" s="70"/>
      <c r="K11" s="70"/>
      <c r="L11" s="69" t="s">
        <v>1526</v>
      </c>
      <c r="M11" s="73">
        <v>44.58995963450799</v>
      </c>
      <c r="N11" s="74">
        <v>4069.683349609375</v>
      </c>
      <c r="O11" s="74">
        <v>4581.13671875</v>
      </c>
      <c r="P11" s="75"/>
      <c r="Q11" s="76"/>
      <c r="R11" s="76"/>
      <c r="S11" s="86"/>
      <c r="T11" s="48">
        <v>3</v>
      </c>
      <c r="U11" s="48">
        <v>1</v>
      </c>
      <c r="V11" s="49">
        <v>82</v>
      </c>
      <c r="W11" s="49">
        <v>0.004149</v>
      </c>
      <c r="X11" s="49">
        <v>1.6E-05</v>
      </c>
      <c r="Y11" s="49">
        <v>1.265446</v>
      </c>
      <c r="Z11" s="49">
        <v>0</v>
      </c>
      <c r="AA11" s="49">
        <v>0</v>
      </c>
      <c r="AB11" s="71">
        <v>11</v>
      </c>
      <c r="AC11" s="71"/>
      <c r="AD11" s="72"/>
      <c r="AE11" s="78" t="s">
        <v>912</v>
      </c>
      <c r="AF11" s="78">
        <v>5047</v>
      </c>
      <c r="AG11" s="78">
        <v>185994</v>
      </c>
      <c r="AH11" s="78">
        <v>29658</v>
      </c>
      <c r="AI11" s="78">
        <v>22892</v>
      </c>
      <c r="AJ11" s="78"/>
      <c r="AK11" s="78" t="s">
        <v>1027</v>
      </c>
      <c r="AL11" s="78"/>
      <c r="AM11" s="83" t="s">
        <v>1182</v>
      </c>
      <c r="AN11" s="78"/>
      <c r="AO11" s="80">
        <v>40770.667604166665</v>
      </c>
      <c r="AP11" s="78"/>
      <c r="AQ11" s="78" t="b">
        <v>0</v>
      </c>
      <c r="AR11" s="78" t="b">
        <v>0</v>
      </c>
      <c r="AS11" s="78" t="b">
        <v>1</v>
      </c>
      <c r="AT11" s="78" t="s">
        <v>839</v>
      </c>
      <c r="AU11" s="78">
        <v>1597</v>
      </c>
      <c r="AV11" s="83" t="s">
        <v>1350</v>
      </c>
      <c r="AW11" s="78" t="b">
        <v>1</v>
      </c>
      <c r="AX11" s="78" t="s">
        <v>1399</v>
      </c>
      <c r="AY11" s="83" t="s">
        <v>1408</v>
      </c>
      <c r="AZ11" s="78" t="s">
        <v>66</v>
      </c>
      <c r="BA11" s="78" t="str">
        <f>REPLACE(INDEX(GroupVertices[Group],MATCH(Vertices[[#This Row],[Vertex]],GroupVertices[Vertex],0)),1,1,"")</f>
        <v>4</v>
      </c>
      <c r="BB11" s="48" t="s">
        <v>422</v>
      </c>
      <c r="BC11" s="48" t="s">
        <v>422</v>
      </c>
      <c r="BD11" s="48" t="s">
        <v>440</v>
      </c>
      <c r="BE11" s="48" t="s">
        <v>440</v>
      </c>
      <c r="BF11" s="48" t="s">
        <v>451</v>
      </c>
      <c r="BG11" s="48" t="s">
        <v>451</v>
      </c>
      <c r="BH11" s="121" t="s">
        <v>2131</v>
      </c>
      <c r="BI11" s="121" t="s">
        <v>2131</v>
      </c>
      <c r="BJ11" s="121" t="s">
        <v>2218</v>
      </c>
      <c r="BK11" s="121" t="s">
        <v>2218</v>
      </c>
      <c r="BL11" s="121">
        <v>0</v>
      </c>
      <c r="BM11" s="124">
        <v>0</v>
      </c>
      <c r="BN11" s="121">
        <v>0</v>
      </c>
      <c r="BO11" s="124">
        <v>0</v>
      </c>
      <c r="BP11" s="121">
        <v>0</v>
      </c>
      <c r="BQ11" s="124">
        <v>0</v>
      </c>
      <c r="BR11" s="121">
        <v>8</v>
      </c>
      <c r="BS11" s="124">
        <v>100</v>
      </c>
      <c r="BT11" s="121">
        <v>8</v>
      </c>
      <c r="BU11" s="2"/>
      <c r="BV11" s="3"/>
      <c r="BW11" s="3"/>
      <c r="BX11" s="3"/>
      <c r="BY11" s="3"/>
    </row>
    <row r="12" spans="1:77" ht="41.45" customHeight="1">
      <c r="A12" s="64" t="s">
        <v>216</v>
      </c>
      <c r="C12" s="65"/>
      <c r="D12" s="65" t="s">
        <v>64</v>
      </c>
      <c r="E12" s="66">
        <v>164.4842248126094</v>
      </c>
      <c r="F12" s="68">
        <v>99.99301316440142</v>
      </c>
      <c r="G12" s="100" t="s">
        <v>497</v>
      </c>
      <c r="H12" s="65"/>
      <c r="I12" s="69" t="s">
        <v>216</v>
      </c>
      <c r="J12" s="70"/>
      <c r="K12" s="70"/>
      <c r="L12" s="69" t="s">
        <v>1527</v>
      </c>
      <c r="M12" s="73">
        <v>3.328479410485688</v>
      </c>
      <c r="N12" s="74">
        <v>581.0469360351562</v>
      </c>
      <c r="O12" s="74">
        <v>6281.69873046875</v>
      </c>
      <c r="P12" s="75"/>
      <c r="Q12" s="76"/>
      <c r="R12" s="76"/>
      <c r="S12" s="86"/>
      <c r="T12" s="48">
        <v>1</v>
      </c>
      <c r="U12" s="48">
        <v>2</v>
      </c>
      <c r="V12" s="49">
        <v>90</v>
      </c>
      <c r="W12" s="49">
        <v>0.004808</v>
      </c>
      <c r="X12" s="49">
        <v>0.045922</v>
      </c>
      <c r="Y12" s="49">
        <v>0.887307</v>
      </c>
      <c r="Z12" s="49">
        <v>0.16666666666666666</v>
      </c>
      <c r="AA12" s="49">
        <v>0</v>
      </c>
      <c r="AB12" s="71">
        <v>12</v>
      </c>
      <c r="AC12" s="71"/>
      <c r="AD12" s="72"/>
      <c r="AE12" s="78" t="s">
        <v>913</v>
      </c>
      <c r="AF12" s="78">
        <v>4661</v>
      </c>
      <c r="AG12" s="78">
        <v>9960</v>
      </c>
      <c r="AH12" s="78">
        <v>57903</v>
      </c>
      <c r="AI12" s="78">
        <v>2416</v>
      </c>
      <c r="AJ12" s="78"/>
      <c r="AK12" s="78" t="s">
        <v>1028</v>
      </c>
      <c r="AL12" s="78" t="s">
        <v>1130</v>
      </c>
      <c r="AM12" s="83" t="s">
        <v>1183</v>
      </c>
      <c r="AN12" s="78"/>
      <c r="AO12" s="80">
        <v>39272.15443287037</v>
      </c>
      <c r="AP12" s="83" t="s">
        <v>1242</v>
      </c>
      <c r="AQ12" s="78" t="b">
        <v>0</v>
      </c>
      <c r="AR12" s="78" t="b">
        <v>0</v>
      </c>
      <c r="AS12" s="78" t="b">
        <v>0</v>
      </c>
      <c r="AT12" s="78" t="s">
        <v>839</v>
      </c>
      <c r="AU12" s="78">
        <v>531</v>
      </c>
      <c r="AV12" s="83" t="s">
        <v>1347</v>
      </c>
      <c r="AW12" s="78" t="b">
        <v>1</v>
      </c>
      <c r="AX12" s="78" t="s">
        <v>1399</v>
      </c>
      <c r="AY12" s="83" t="s">
        <v>1409</v>
      </c>
      <c r="AZ12" s="78" t="s">
        <v>66</v>
      </c>
      <c r="BA12" s="78" t="str">
        <f>REPLACE(INDEX(GroupVertices[Group],MATCH(Vertices[[#This Row],[Vertex]],GroupVertices[Vertex],0)),1,1,"")</f>
        <v>1</v>
      </c>
      <c r="BB12" s="48"/>
      <c r="BC12" s="48"/>
      <c r="BD12" s="48"/>
      <c r="BE12" s="48"/>
      <c r="BF12" s="48" t="s">
        <v>451</v>
      </c>
      <c r="BG12" s="48" t="s">
        <v>451</v>
      </c>
      <c r="BH12" s="121" t="s">
        <v>2132</v>
      </c>
      <c r="BI12" s="121" t="s">
        <v>2132</v>
      </c>
      <c r="BJ12" s="121" t="s">
        <v>2219</v>
      </c>
      <c r="BK12" s="121" t="s">
        <v>2219</v>
      </c>
      <c r="BL12" s="121">
        <v>1</v>
      </c>
      <c r="BM12" s="124">
        <v>2.1739130434782608</v>
      </c>
      <c r="BN12" s="121">
        <v>1</v>
      </c>
      <c r="BO12" s="124">
        <v>2.1739130434782608</v>
      </c>
      <c r="BP12" s="121">
        <v>0</v>
      </c>
      <c r="BQ12" s="124">
        <v>0</v>
      </c>
      <c r="BR12" s="121">
        <v>44</v>
      </c>
      <c r="BS12" s="124">
        <v>95.65217391304348</v>
      </c>
      <c r="BT12" s="121">
        <v>46</v>
      </c>
      <c r="BU12" s="2"/>
      <c r="BV12" s="3"/>
      <c r="BW12" s="3"/>
      <c r="BX12" s="3"/>
      <c r="BY12" s="3"/>
    </row>
    <row r="13" spans="1:77" ht="41.45" customHeight="1">
      <c r="A13" s="64" t="s">
        <v>325</v>
      </c>
      <c r="C13" s="65"/>
      <c r="D13" s="65" t="s">
        <v>64</v>
      </c>
      <c r="E13" s="66">
        <v>167.99324862683682</v>
      </c>
      <c r="F13" s="68">
        <v>99.98314410087019</v>
      </c>
      <c r="G13" s="100" t="s">
        <v>1369</v>
      </c>
      <c r="H13" s="65"/>
      <c r="I13" s="69" t="s">
        <v>325</v>
      </c>
      <c r="J13" s="70"/>
      <c r="K13" s="70"/>
      <c r="L13" s="69" t="s">
        <v>1528</v>
      </c>
      <c r="M13" s="73">
        <v>6.617509316659955</v>
      </c>
      <c r="N13" s="74">
        <v>571.0175170898438</v>
      </c>
      <c r="O13" s="74">
        <v>8159.38232421875</v>
      </c>
      <c r="P13" s="75"/>
      <c r="Q13" s="76"/>
      <c r="R13" s="76"/>
      <c r="S13" s="86"/>
      <c r="T13" s="48">
        <v>5</v>
      </c>
      <c r="U13" s="48">
        <v>0</v>
      </c>
      <c r="V13" s="49">
        <v>13.333333</v>
      </c>
      <c r="W13" s="49">
        <v>0.004167</v>
      </c>
      <c r="X13" s="49">
        <v>0.054147</v>
      </c>
      <c r="Y13" s="49">
        <v>1.389281</v>
      </c>
      <c r="Z13" s="49">
        <v>0.15</v>
      </c>
      <c r="AA13" s="49">
        <v>0</v>
      </c>
      <c r="AB13" s="71">
        <v>13</v>
      </c>
      <c r="AC13" s="71"/>
      <c r="AD13" s="72"/>
      <c r="AE13" s="78" t="s">
        <v>914</v>
      </c>
      <c r="AF13" s="78">
        <v>1325</v>
      </c>
      <c r="AG13" s="78">
        <v>23992</v>
      </c>
      <c r="AH13" s="78">
        <v>16500</v>
      </c>
      <c r="AI13" s="78">
        <v>1020</v>
      </c>
      <c r="AJ13" s="78"/>
      <c r="AK13" s="78" t="s">
        <v>1029</v>
      </c>
      <c r="AL13" s="78" t="s">
        <v>1131</v>
      </c>
      <c r="AM13" s="83" t="s">
        <v>1184</v>
      </c>
      <c r="AN13" s="78"/>
      <c r="AO13" s="80">
        <v>40738.69498842592</v>
      </c>
      <c r="AP13" s="83" t="s">
        <v>1243</v>
      </c>
      <c r="AQ13" s="78" t="b">
        <v>0</v>
      </c>
      <c r="AR13" s="78" t="b">
        <v>0</v>
      </c>
      <c r="AS13" s="78" t="b">
        <v>1</v>
      </c>
      <c r="AT13" s="78" t="s">
        <v>839</v>
      </c>
      <c r="AU13" s="78">
        <v>419</v>
      </c>
      <c r="AV13" s="83" t="s">
        <v>1347</v>
      </c>
      <c r="AW13" s="78" t="b">
        <v>1</v>
      </c>
      <c r="AX13" s="78" t="s">
        <v>1399</v>
      </c>
      <c r="AY13" s="83" t="s">
        <v>1410</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217</v>
      </c>
      <c r="C14" s="65"/>
      <c r="D14" s="65" t="s">
        <v>64</v>
      </c>
      <c r="E14" s="66">
        <v>166.21447964233002</v>
      </c>
      <c r="F14" s="68">
        <v>99.9881468552101</v>
      </c>
      <c r="G14" s="100" t="s">
        <v>498</v>
      </c>
      <c r="H14" s="65"/>
      <c r="I14" s="69" t="s">
        <v>217</v>
      </c>
      <c r="J14" s="70"/>
      <c r="K14" s="70"/>
      <c r="L14" s="69" t="s">
        <v>1529</v>
      </c>
      <c r="M14" s="73">
        <v>4.950258053645591</v>
      </c>
      <c r="N14" s="74">
        <v>194.9122772216797</v>
      </c>
      <c r="O14" s="74">
        <v>7433.69775390625</v>
      </c>
      <c r="P14" s="75"/>
      <c r="Q14" s="76"/>
      <c r="R14" s="76"/>
      <c r="S14" s="86"/>
      <c r="T14" s="48">
        <v>0</v>
      </c>
      <c r="U14" s="48">
        <v>2</v>
      </c>
      <c r="V14" s="49">
        <v>0</v>
      </c>
      <c r="W14" s="49">
        <v>0.004098</v>
      </c>
      <c r="X14" s="49">
        <v>0.020496</v>
      </c>
      <c r="Y14" s="49">
        <v>0.637581</v>
      </c>
      <c r="Z14" s="49">
        <v>0.5</v>
      </c>
      <c r="AA14" s="49">
        <v>0</v>
      </c>
      <c r="AB14" s="71">
        <v>14</v>
      </c>
      <c r="AC14" s="71"/>
      <c r="AD14" s="72"/>
      <c r="AE14" s="78" t="s">
        <v>915</v>
      </c>
      <c r="AF14" s="78">
        <v>4723</v>
      </c>
      <c r="AG14" s="78">
        <v>16879</v>
      </c>
      <c r="AH14" s="78">
        <v>30510</v>
      </c>
      <c r="AI14" s="78">
        <v>114045</v>
      </c>
      <c r="AJ14" s="78"/>
      <c r="AK14" s="78" t="s">
        <v>1030</v>
      </c>
      <c r="AL14" s="78" t="s">
        <v>1132</v>
      </c>
      <c r="AM14" s="83" t="s">
        <v>1185</v>
      </c>
      <c r="AN14" s="78"/>
      <c r="AO14" s="80">
        <v>39915.893425925926</v>
      </c>
      <c r="AP14" s="83" t="s">
        <v>1244</v>
      </c>
      <c r="AQ14" s="78" t="b">
        <v>0</v>
      </c>
      <c r="AR14" s="78" t="b">
        <v>0</v>
      </c>
      <c r="AS14" s="78" t="b">
        <v>0</v>
      </c>
      <c r="AT14" s="78" t="s">
        <v>839</v>
      </c>
      <c r="AU14" s="78">
        <v>596</v>
      </c>
      <c r="AV14" s="83" t="s">
        <v>1351</v>
      </c>
      <c r="AW14" s="78" t="b">
        <v>1</v>
      </c>
      <c r="AX14" s="78" t="s">
        <v>1399</v>
      </c>
      <c r="AY14" s="83" t="s">
        <v>1411</v>
      </c>
      <c r="AZ14" s="78" t="s">
        <v>66</v>
      </c>
      <c r="BA14" s="78" t="str">
        <f>REPLACE(INDEX(GroupVertices[Group],MATCH(Vertices[[#This Row],[Vertex]],GroupVertices[Vertex],0)),1,1,"")</f>
        <v>1</v>
      </c>
      <c r="BB14" s="48"/>
      <c r="BC14" s="48"/>
      <c r="BD14" s="48"/>
      <c r="BE14" s="48"/>
      <c r="BF14" s="48"/>
      <c r="BG14" s="48"/>
      <c r="BH14" s="121" t="s">
        <v>2133</v>
      </c>
      <c r="BI14" s="121" t="s">
        <v>2133</v>
      </c>
      <c r="BJ14" s="121" t="s">
        <v>2220</v>
      </c>
      <c r="BK14" s="121" t="s">
        <v>2220</v>
      </c>
      <c r="BL14" s="121">
        <v>0</v>
      </c>
      <c r="BM14" s="124">
        <v>0</v>
      </c>
      <c r="BN14" s="121">
        <v>1</v>
      </c>
      <c r="BO14" s="124">
        <v>4.166666666666667</v>
      </c>
      <c r="BP14" s="121">
        <v>0</v>
      </c>
      <c r="BQ14" s="124">
        <v>0</v>
      </c>
      <c r="BR14" s="121">
        <v>23</v>
      </c>
      <c r="BS14" s="124">
        <v>95.83333333333333</v>
      </c>
      <c r="BT14" s="121">
        <v>24</v>
      </c>
      <c r="BU14" s="2"/>
      <c r="BV14" s="3"/>
      <c r="BW14" s="3"/>
      <c r="BX14" s="3"/>
      <c r="BY14" s="3"/>
    </row>
    <row r="15" spans="1:77" ht="41.45" customHeight="1">
      <c r="A15" s="64" t="s">
        <v>218</v>
      </c>
      <c r="C15" s="65"/>
      <c r="D15" s="65" t="s">
        <v>64</v>
      </c>
      <c r="E15" s="66">
        <v>162.10578086327098</v>
      </c>
      <c r="F15" s="68">
        <v>99.99970249331002</v>
      </c>
      <c r="G15" s="100" t="s">
        <v>499</v>
      </c>
      <c r="H15" s="65"/>
      <c r="I15" s="69" t="s">
        <v>218</v>
      </c>
      <c r="J15" s="70"/>
      <c r="K15" s="70"/>
      <c r="L15" s="69" t="s">
        <v>1530</v>
      </c>
      <c r="M15" s="73">
        <v>1.099149062878543</v>
      </c>
      <c r="N15" s="74">
        <v>710.0989379882812</v>
      </c>
      <c r="O15" s="74">
        <v>4539.4677734375</v>
      </c>
      <c r="P15" s="75"/>
      <c r="Q15" s="76"/>
      <c r="R15" s="76"/>
      <c r="S15" s="86"/>
      <c r="T15" s="48">
        <v>0</v>
      </c>
      <c r="U15" s="48">
        <v>2</v>
      </c>
      <c r="V15" s="49">
        <v>0</v>
      </c>
      <c r="W15" s="49">
        <v>0.004739</v>
      </c>
      <c r="X15" s="49">
        <v>0.046704</v>
      </c>
      <c r="Y15" s="49">
        <v>0.620943</v>
      </c>
      <c r="Z15" s="49">
        <v>0.5</v>
      </c>
      <c r="AA15" s="49">
        <v>0</v>
      </c>
      <c r="AB15" s="71">
        <v>15</v>
      </c>
      <c r="AC15" s="71"/>
      <c r="AD15" s="72"/>
      <c r="AE15" s="78" t="s">
        <v>916</v>
      </c>
      <c r="AF15" s="78">
        <v>721</v>
      </c>
      <c r="AG15" s="78">
        <v>449</v>
      </c>
      <c r="AH15" s="78">
        <v>38773</v>
      </c>
      <c r="AI15" s="78">
        <v>15314</v>
      </c>
      <c r="AJ15" s="78"/>
      <c r="AK15" s="78" t="s">
        <v>1031</v>
      </c>
      <c r="AL15" s="78" t="s">
        <v>1133</v>
      </c>
      <c r="AM15" s="78"/>
      <c r="AN15" s="78"/>
      <c r="AO15" s="80">
        <v>40847.87354166667</v>
      </c>
      <c r="AP15" s="83" t="s">
        <v>1245</v>
      </c>
      <c r="AQ15" s="78" t="b">
        <v>0</v>
      </c>
      <c r="AR15" s="78" t="b">
        <v>0</v>
      </c>
      <c r="AS15" s="78" t="b">
        <v>0</v>
      </c>
      <c r="AT15" s="78" t="s">
        <v>839</v>
      </c>
      <c r="AU15" s="78">
        <v>18</v>
      </c>
      <c r="AV15" s="83" t="s">
        <v>1347</v>
      </c>
      <c r="AW15" s="78" t="b">
        <v>0</v>
      </c>
      <c r="AX15" s="78" t="s">
        <v>1399</v>
      </c>
      <c r="AY15" s="83" t="s">
        <v>1412</v>
      </c>
      <c r="AZ15" s="78" t="s">
        <v>66</v>
      </c>
      <c r="BA15" s="78" t="str">
        <f>REPLACE(INDEX(GroupVertices[Group],MATCH(Vertices[[#This Row],[Vertex]],GroupVertices[Vertex],0)),1,1,"")</f>
        <v>1</v>
      </c>
      <c r="BB15" s="48"/>
      <c r="BC15" s="48"/>
      <c r="BD15" s="48"/>
      <c r="BE15" s="48"/>
      <c r="BF15" s="48" t="s">
        <v>450</v>
      </c>
      <c r="BG15" s="48" t="s">
        <v>450</v>
      </c>
      <c r="BH15" s="121" t="s">
        <v>2124</v>
      </c>
      <c r="BI15" s="121" t="s">
        <v>2124</v>
      </c>
      <c r="BJ15" s="121" t="s">
        <v>2213</v>
      </c>
      <c r="BK15" s="121" t="s">
        <v>2213</v>
      </c>
      <c r="BL15" s="121">
        <v>1</v>
      </c>
      <c r="BM15" s="124">
        <v>5</v>
      </c>
      <c r="BN15" s="121">
        <v>1</v>
      </c>
      <c r="BO15" s="124">
        <v>5</v>
      </c>
      <c r="BP15" s="121">
        <v>0</v>
      </c>
      <c r="BQ15" s="124">
        <v>0</v>
      </c>
      <c r="BR15" s="121">
        <v>18</v>
      </c>
      <c r="BS15" s="124">
        <v>90</v>
      </c>
      <c r="BT15" s="121">
        <v>20</v>
      </c>
      <c r="BU15" s="2"/>
      <c r="BV15" s="3"/>
      <c r="BW15" s="3"/>
      <c r="BX15" s="3"/>
      <c r="BY15" s="3"/>
    </row>
    <row r="16" spans="1:77" ht="41.45" customHeight="1">
      <c r="A16" s="64" t="s">
        <v>219</v>
      </c>
      <c r="C16" s="65"/>
      <c r="D16" s="65" t="s">
        <v>64</v>
      </c>
      <c r="E16" s="66">
        <v>162.06101780292698</v>
      </c>
      <c r="F16" s="68">
        <v>99.99982838857599</v>
      </c>
      <c r="G16" s="100" t="s">
        <v>500</v>
      </c>
      <c r="H16" s="65"/>
      <c r="I16" s="69" t="s">
        <v>219</v>
      </c>
      <c r="J16" s="70"/>
      <c r="K16" s="70"/>
      <c r="L16" s="69" t="s">
        <v>1531</v>
      </c>
      <c r="M16" s="73">
        <v>1.0571923672396324</v>
      </c>
      <c r="N16" s="74">
        <v>7312.45849609375</v>
      </c>
      <c r="O16" s="74">
        <v>4211.34375</v>
      </c>
      <c r="P16" s="75"/>
      <c r="Q16" s="76"/>
      <c r="R16" s="76"/>
      <c r="S16" s="86"/>
      <c r="T16" s="48">
        <v>2</v>
      </c>
      <c r="U16" s="48">
        <v>1</v>
      </c>
      <c r="V16" s="49">
        <v>0</v>
      </c>
      <c r="W16" s="49">
        <v>1</v>
      </c>
      <c r="X16" s="49">
        <v>0</v>
      </c>
      <c r="Y16" s="49">
        <v>1.29824</v>
      </c>
      <c r="Z16" s="49">
        <v>0</v>
      </c>
      <c r="AA16" s="49">
        <v>0</v>
      </c>
      <c r="AB16" s="71">
        <v>16</v>
      </c>
      <c r="AC16" s="71"/>
      <c r="AD16" s="72"/>
      <c r="AE16" s="78" t="s">
        <v>917</v>
      </c>
      <c r="AF16" s="78">
        <v>171</v>
      </c>
      <c r="AG16" s="78">
        <v>270</v>
      </c>
      <c r="AH16" s="78">
        <v>9229</v>
      </c>
      <c r="AI16" s="78">
        <v>19463</v>
      </c>
      <c r="AJ16" s="78"/>
      <c r="AK16" s="78" t="s">
        <v>1032</v>
      </c>
      <c r="AL16" s="78" t="s">
        <v>1134</v>
      </c>
      <c r="AM16" s="83" t="s">
        <v>1186</v>
      </c>
      <c r="AN16" s="78"/>
      <c r="AO16" s="80">
        <v>41954.93530092593</v>
      </c>
      <c r="AP16" s="83" t="s">
        <v>1246</v>
      </c>
      <c r="AQ16" s="78" t="b">
        <v>0</v>
      </c>
      <c r="AR16" s="78" t="b">
        <v>0</v>
      </c>
      <c r="AS16" s="78" t="b">
        <v>1</v>
      </c>
      <c r="AT16" s="78" t="s">
        <v>839</v>
      </c>
      <c r="AU16" s="78">
        <v>1</v>
      </c>
      <c r="AV16" s="83" t="s">
        <v>1347</v>
      </c>
      <c r="AW16" s="78" t="b">
        <v>0</v>
      </c>
      <c r="AX16" s="78" t="s">
        <v>1399</v>
      </c>
      <c r="AY16" s="83" t="s">
        <v>1413</v>
      </c>
      <c r="AZ16" s="78" t="s">
        <v>66</v>
      </c>
      <c r="BA16" s="78" t="str">
        <f>REPLACE(INDEX(GroupVertices[Group],MATCH(Vertices[[#This Row],[Vertex]],GroupVertices[Vertex],0)),1,1,"")</f>
        <v>27</v>
      </c>
      <c r="BB16" s="48"/>
      <c r="BC16" s="48"/>
      <c r="BD16" s="48"/>
      <c r="BE16" s="48"/>
      <c r="BF16" s="48" t="s">
        <v>452</v>
      </c>
      <c r="BG16" s="48" t="s">
        <v>452</v>
      </c>
      <c r="BH16" s="121" t="s">
        <v>2134</v>
      </c>
      <c r="BI16" s="121" t="s">
        <v>2134</v>
      </c>
      <c r="BJ16" s="121" t="s">
        <v>2045</v>
      </c>
      <c r="BK16" s="121" t="s">
        <v>2045</v>
      </c>
      <c r="BL16" s="121">
        <v>2</v>
      </c>
      <c r="BM16" s="124">
        <v>4.444444444444445</v>
      </c>
      <c r="BN16" s="121">
        <v>2</v>
      </c>
      <c r="BO16" s="124">
        <v>4.444444444444445</v>
      </c>
      <c r="BP16" s="121">
        <v>0</v>
      </c>
      <c r="BQ16" s="124">
        <v>0</v>
      </c>
      <c r="BR16" s="121">
        <v>41</v>
      </c>
      <c r="BS16" s="124">
        <v>91.11111111111111</v>
      </c>
      <c r="BT16" s="121">
        <v>45</v>
      </c>
      <c r="BU16" s="2"/>
      <c r="BV16" s="3"/>
      <c r="BW16" s="3"/>
      <c r="BX16" s="3"/>
      <c r="BY16" s="3"/>
    </row>
    <row r="17" spans="1:77" ht="41.45" customHeight="1">
      <c r="A17" s="64" t="s">
        <v>220</v>
      </c>
      <c r="C17" s="65"/>
      <c r="D17" s="65" t="s">
        <v>64</v>
      </c>
      <c r="E17" s="66">
        <v>162.01650481554583</v>
      </c>
      <c r="F17" s="68">
        <v>99.99995358051646</v>
      </c>
      <c r="G17" s="100" t="s">
        <v>501</v>
      </c>
      <c r="H17" s="65"/>
      <c r="I17" s="69" t="s">
        <v>220</v>
      </c>
      <c r="J17" s="70"/>
      <c r="K17" s="70"/>
      <c r="L17" s="69" t="s">
        <v>1532</v>
      </c>
      <c r="M17" s="73">
        <v>1.015470066548425</v>
      </c>
      <c r="N17" s="74">
        <v>7312.45849609375</v>
      </c>
      <c r="O17" s="74">
        <v>4917.1552734375</v>
      </c>
      <c r="P17" s="75"/>
      <c r="Q17" s="76"/>
      <c r="R17" s="76"/>
      <c r="S17" s="86"/>
      <c r="T17" s="48">
        <v>0</v>
      </c>
      <c r="U17" s="48">
        <v>1</v>
      </c>
      <c r="V17" s="49">
        <v>0</v>
      </c>
      <c r="W17" s="49">
        <v>1</v>
      </c>
      <c r="X17" s="49">
        <v>0</v>
      </c>
      <c r="Y17" s="49">
        <v>0.701752</v>
      </c>
      <c r="Z17" s="49">
        <v>0</v>
      </c>
      <c r="AA17" s="49">
        <v>0</v>
      </c>
      <c r="AB17" s="71">
        <v>17</v>
      </c>
      <c r="AC17" s="71"/>
      <c r="AD17" s="72"/>
      <c r="AE17" s="78" t="s">
        <v>918</v>
      </c>
      <c r="AF17" s="78">
        <v>64</v>
      </c>
      <c r="AG17" s="78">
        <v>92</v>
      </c>
      <c r="AH17" s="78">
        <v>3373</v>
      </c>
      <c r="AI17" s="78">
        <v>1352</v>
      </c>
      <c r="AJ17" s="78"/>
      <c r="AK17" s="78"/>
      <c r="AL17" s="78"/>
      <c r="AM17" s="78"/>
      <c r="AN17" s="78"/>
      <c r="AO17" s="80">
        <v>41968.31613425926</v>
      </c>
      <c r="AP17" s="83" t="s">
        <v>1247</v>
      </c>
      <c r="AQ17" s="78" t="b">
        <v>1</v>
      </c>
      <c r="AR17" s="78" t="b">
        <v>0</v>
      </c>
      <c r="AS17" s="78" t="b">
        <v>1</v>
      </c>
      <c r="AT17" s="78" t="s">
        <v>839</v>
      </c>
      <c r="AU17" s="78">
        <v>0</v>
      </c>
      <c r="AV17" s="83" t="s">
        <v>1347</v>
      </c>
      <c r="AW17" s="78" t="b">
        <v>0</v>
      </c>
      <c r="AX17" s="78" t="s">
        <v>1399</v>
      </c>
      <c r="AY17" s="83" t="s">
        <v>1414</v>
      </c>
      <c r="AZ17" s="78" t="s">
        <v>66</v>
      </c>
      <c r="BA17" s="78" t="str">
        <f>REPLACE(INDEX(GroupVertices[Group],MATCH(Vertices[[#This Row],[Vertex]],GroupVertices[Vertex],0)),1,1,"")</f>
        <v>27</v>
      </c>
      <c r="BB17" s="48"/>
      <c r="BC17" s="48"/>
      <c r="BD17" s="48"/>
      <c r="BE17" s="48"/>
      <c r="BF17" s="48"/>
      <c r="BG17" s="48"/>
      <c r="BH17" s="121" t="s">
        <v>2135</v>
      </c>
      <c r="BI17" s="121" t="s">
        <v>2135</v>
      </c>
      <c r="BJ17" s="121" t="s">
        <v>2221</v>
      </c>
      <c r="BK17" s="121" t="s">
        <v>2221</v>
      </c>
      <c r="BL17" s="121">
        <v>1</v>
      </c>
      <c r="BM17" s="124">
        <v>4.166666666666667</v>
      </c>
      <c r="BN17" s="121">
        <v>1</v>
      </c>
      <c r="BO17" s="124">
        <v>4.166666666666667</v>
      </c>
      <c r="BP17" s="121">
        <v>0</v>
      </c>
      <c r="BQ17" s="124">
        <v>0</v>
      </c>
      <c r="BR17" s="121">
        <v>22</v>
      </c>
      <c r="BS17" s="124">
        <v>91.66666666666667</v>
      </c>
      <c r="BT17" s="121">
        <v>24</v>
      </c>
      <c r="BU17" s="2"/>
      <c r="BV17" s="3"/>
      <c r="BW17" s="3"/>
      <c r="BX17" s="3"/>
      <c r="BY17" s="3"/>
    </row>
    <row r="18" spans="1:77" ht="41.45" customHeight="1">
      <c r="A18" s="64" t="s">
        <v>221</v>
      </c>
      <c r="C18" s="65"/>
      <c r="D18" s="65" t="s">
        <v>64</v>
      </c>
      <c r="E18" s="66">
        <v>163.58746316795293</v>
      </c>
      <c r="F18" s="68">
        <v>99.99553528967387</v>
      </c>
      <c r="G18" s="100" t="s">
        <v>502</v>
      </c>
      <c r="H18" s="65"/>
      <c r="I18" s="69" t="s">
        <v>221</v>
      </c>
      <c r="J18" s="70"/>
      <c r="K18" s="70"/>
      <c r="L18" s="69" t="s">
        <v>1533</v>
      </c>
      <c r="M18" s="73">
        <v>2.487939128021255</v>
      </c>
      <c r="N18" s="74">
        <v>471.85015869140625</v>
      </c>
      <c r="O18" s="74">
        <v>848.9349365234375</v>
      </c>
      <c r="P18" s="75"/>
      <c r="Q18" s="76"/>
      <c r="R18" s="76"/>
      <c r="S18" s="86"/>
      <c r="T18" s="48">
        <v>1</v>
      </c>
      <c r="U18" s="48">
        <v>1</v>
      </c>
      <c r="V18" s="49">
        <v>0</v>
      </c>
      <c r="W18" s="49">
        <v>0</v>
      </c>
      <c r="X18" s="49">
        <v>0</v>
      </c>
      <c r="Y18" s="49">
        <v>0.999996</v>
      </c>
      <c r="Z18" s="49">
        <v>0</v>
      </c>
      <c r="AA18" s="49" t="s">
        <v>2498</v>
      </c>
      <c r="AB18" s="71">
        <v>18</v>
      </c>
      <c r="AC18" s="71"/>
      <c r="AD18" s="72"/>
      <c r="AE18" s="78" t="s">
        <v>919</v>
      </c>
      <c r="AF18" s="78">
        <v>6080</v>
      </c>
      <c r="AG18" s="78">
        <v>6374</v>
      </c>
      <c r="AH18" s="78">
        <v>56493</v>
      </c>
      <c r="AI18" s="78">
        <v>275523</v>
      </c>
      <c r="AJ18" s="78"/>
      <c r="AK18" s="78" t="s">
        <v>1033</v>
      </c>
      <c r="AL18" s="78" t="s">
        <v>867</v>
      </c>
      <c r="AM18" s="78"/>
      <c r="AN18" s="78"/>
      <c r="AO18" s="80">
        <v>42731.95482638889</v>
      </c>
      <c r="AP18" s="83" t="s">
        <v>1248</v>
      </c>
      <c r="AQ18" s="78" t="b">
        <v>1</v>
      </c>
      <c r="AR18" s="78" t="b">
        <v>0</v>
      </c>
      <c r="AS18" s="78" t="b">
        <v>1</v>
      </c>
      <c r="AT18" s="78" t="s">
        <v>839</v>
      </c>
      <c r="AU18" s="78">
        <v>50</v>
      </c>
      <c r="AV18" s="78"/>
      <c r="AW18" s="78" t="b">
        <v>0</v>
      </c>
      <c r="AX18" s="78" t="s">
        <v>1399</v>
      </c>
      <c r="AY18" s="83" t="s">
        <v>1415</v>
      </c>
      <c r="AZ18" s="78" t="s">
        <v>66</v>
      </c>
      <c r="BA18" s="78" t="str">
        <f>REPLACE(INDEX(GroupVertices[Group],MATCH(Vertices[[#This Row],[Vertex]],GroupVertices[Vertex],0)),1,1,"")</f>
        <v>3</v>
      </c>
      <c r="BB18" s="48"/>
      <c r="BC18" s="48"/>
      <c r="BD18" s="48"/>
      <c r="BE18" s="48"/>
      <c r="BF18" s="48" t="s">
        <v>453</v>
      </c>
      <c r="BG18" s="48" t="s">
        <v>453</v>
      </c>
      <c r="BH18" s="121" t="s">
        <v>2136</v>
      </c>
      <c r="BI18" s="121" t="s">
        <v>2136</v>
      </c>
      <c r="BJ18" s="121" t="s">
        <v>2222</v>
      </c>
      <c r="BK18" s="121" t="s">
        <v>2222</v>
      </c>
      <c r="BL18" s="121">
        <v>1</v>
      </c>
      <c r="BM18" s="124">
        <v>4.3478260869565215</v>
      </c>
      <c r="BN18" s="121">
        <v>0</v>
      </c>
      <c r="BO18" s="124">
        <v>0</v>
      </c>
      <c r="BP18" s="121">
        <v>0</v>
      </c>
      <c r="BQ18" s="124">
        <v>0</v>
      </c>
      <c r="BR18" s="121">
        <v>22</v>
      </c>
      <c r="BS18" s="124">
        <v>95.65217391304348</v>
      </c>
      <c r="BT18" s="121">
        <v>23</v>
      </c>
      <c r="BU18" s="2"/>
      <c r="BV18" s="3"/>
      <c r="BW18" s="3"/>
      <c r="BX18" s="3"/>
      <c r="BY18" s="3"/>
    </row>
    <row r="19" spans="1:77" ht="41.45" customHeight="1">
      <c r="A19" s="64" t="s">
        <v>222</v>
      </c>
      <c r="C19" s="65"/>
      <c r="D19" s="65" t="s">
        <v>64</v>
      </c>
      <c r="E19" s="66">
        <v>245.60689365811385</v>
      </c>
      <c r="F19" s="68">
        <v>99.76485718283952</v>
      </c>
      <c r="G19" s="100" t="s">
        <v>503</v>
      </c>
      <c r="H19" s="65"/>
      <c r="I19" s="69" t="s">
        <v>222</v>
      </c>
      <c r="J19" s="70"/>
      <c r="K19" s="70"/>
      <c r="L19" s="69" t="s">
        <v>1534</v>
      </c>
      <c r="M19" s="73">
        <v>79.3652628656815</v>
      </c>
      <c r="N19" s="74">
        <v>7312.45849609375</v>
      </c>
      <c r="O19" s="74">
        <v>2455.63671875</v>
      </c>
      <c r="P19" s="75"/>
      <c r="Q19" s="76"/>
      <c r="R19" s="76"/>
      <c r="S19" s="86"/>
      <c r="T19" s="48">
        <v>2</v>
      </c>
      <c r="U19" s="48">
        <v>1</v>
      </c>
      <c r="V19" s="49">
        <v>0</v>
      </c>
      <c r="W19" s="49">
        <v>1</v>
      </c>
      <c r="X19" s="49">
        <v>0</v>
      </c>
      <c r="Y19" s="49">
        <v>1.29824</v>
      </c>
      <c r="Z19" s="49">
        <v>0</v>
      </c>
      <c r="AA19" s="49">
        <v>0</v>
      </c>
      <c r="AB19" s="71">
        <v>19</v>
      </c>
      <c r="AC19" s="71"/>
      <c r="AD19" s="72"/>
      <c r="AE19" s="78" t="s">
        <v>920</v>
      </c>
      <c r="AF19" s="78">
        <v>1267</v>
      </c>
      <c r="AG19" s="78">
        <v>334356</v>
      </c>
      <c r="AH19" s="78">
        <v>12363</v>
      </c>
      <c r="AI19" s="78">
        <v>1416</v>
      </c>
      <c r="AJ19" s="78"/>
      <c r="AK19" s="78" t="s">
        <v>1034</v>
      </c>
      <c r="AL19" s="78" t="s">
        <v>1135</v>
      </c>
      <c r="AM19" s="83" t="s">
        <v>1187</v>
      </c>
      <c r="AN19" s="78"/>
      <c r="AO19" s="80">
        <v>40656.89824074074</v>
      </c>
      <c r="AP19" s="83" t="s">
        <v>1249</v>
      </c>
      <c r="AQ19" s="78" t="b">
        <v>0</v>
      </c>
      <c r="AR19" s="78" t="b">
        <v>0</v>
      </c>
      <c r="AS19" s="78" t="b">
        <v>1</v>
      </c>
      <c r="AT19" s="78" t="s">
        <v>839</v>
      </c>
      <c r="AU19" s="78">
        <v>1865</v>
      </c>
      <c r="AV19" s="83" t="s">
        <v>1347</v>
      </c>
      <c r="AW19" s="78" t="b">
        <v>1</v>
      </c>
      <c r="AX19" s="78" t="s">
        <v>1399</v>
      </c>
      <c r="AY19" s="83" t="s">
        <v>1416</v>
      </c>
      <c r="AZ19" s="78" t="s">
        <v>66</v>
      </c>
      <c r="BA19" s="78" t="str">
        <f>REPLACE(INDEX(GroupVertices[Group],MATCH(Vertices[[#This Row],[Vertex]],GroupVertices[Vertex],0)),1,1,"")</f>
        <v>26</v>
      </c>
      <c r="BB19" s="48" t="s">
        <v>423</v>
      </c>
      <c r="BC19" s="48" t="s">
        <v>423</v>
      </c>
      <c r="BD19" s="48" t="s">
        <v>441</v>
      </c>
      <c r="BE19" s="48" t="s">
        <v>441</v>
      </c>
      <c r="BF19" s="48" t="s">
        <v>451</v>
      </c>
      <c r="BG19" s="48" t="s">
        <v>451</v>
      </c>
      <c r="BH19" s="121" t="s">
        <v>2137</v>
      </c>
      <c r="BI19" s="121" t="s">
        <v>2137</v>
      </c>
      <c r="BJ19" s="121" t="s">
        <v>2223</v>
      </c>
      <c r="BK19" s="121" t="s">
        <v>2223</v>
      </c>
      <c r="BL19" s="121">
        <v>2</v>
      </c>
      <c r="BM19" s="124">
        <v>20</v>
      </c>
      <c r="BN19" s="121">
        <v>0</v>
      </c>
      <c r="BO19" s="124">
        <v>0</v>
      </c>
      <c r="BP19" s="121">
        <v>0</v>
      </c>
      <c r="BQ19" s="124">
        <v>0</v>
      </c>
      <c r="BR19" s="121">
        <v>8</v>
      </c>
      <c r="BS19" s="124">
        <v>80</v>
      </c>
      <c r="BT19" s="121">
        <v>10</v>
      </c>
      <c r="BU19" s="2"/>
      <c r="BV19" s="3"/>
      <c r="BW19" s="3"/>
      <c r="BX19" s="3"/>
      <c r="BY19" s="3"/>
    </row>
    <row r="20" spans="1:77" ht="41.45" customHeight="1">
      <c r="A20" s="64" t="s">
        <v>223</v>
      </c>
      <c r="C20" s="65"/>
      <c r="D20" s="65" t="s">
        <v>64</v>
      </c>
      <c r="E20" s="66">
        <v>162.34735134535077</v>
      </c>
      <c r="F20" s="68">
        <v>99.9990230808691</v>
      </c>
      <c r="G20" s="100" t="s">
        <v>504</v>
      </c>
      <c r="H20" s="65"/>
      <c r="I20" s="69" t="s">
        <v>223</v>
      </c>
      <c r="J20" s="70"/>
      <c r="K20" s="70"/>
      <c r="L20" s="69" t="s">
        <v>1535</v>
      </c>
      <c r="M20" s="73">
        <v>1.3255745823600382</v>
      </c>
      <c r="N20" s="74">
        <v>7312.45849609375</v>
      </c>
      <c r="O20" s="74">
        <v>3155.566650390625</v>
      </c>
      <c r="P20" s="75"/>
      <c r="Q20" s="76"/>
      <c r="R20" s="76"/>
      <c r="S20" s="86"/>
      <c r="T20" s="48">
        <v>0</v>
      </c>
      <c r="U20" s="48">
        <v>1</v>
      </c>
      <c r="V20" s="49">
        <v>0</v>
      </c>
      <c r="W20" s="49">
        <v>1</v>
      </c>
      <c r="X20" s="49">
        <v>0</v>
      </c>
      <c r="Y20" s="49">
        <v>0.701752</v>
      </c>
      <c r="Z20" s="49">
        <v>0</v>
      </c>
      <c r="AA20" s="49">
        <v>0</v>
      </c>
      <c r="AB20" s="71">
        <v>20</v>
      </c>
      <c r="AC20" s="71"/>
      <c r="AD20" s="72"/>
      <c r="AE20" s="78" t="s">
        <v>921</v>
      </c>
      <c r="AF20" s="78">
        <v>1998</v>
      </c>
      <c r="AG20" s="78">
        <v>1415</v>
      </c>
      <c r="AH20" s="78">
        <v>58324</v>
      </c>
      <c r="AI20" s="78">
        <v>114440</v>
      </c>
      <c r="AJ20" s="78"/>
      <c r="AK20" s="78" t="s">
        <v>1035</v>
      </c>
      <c r="AL20" s="78" t="s">
        <v>1136</v>
      </c>
      <c r="AM20" s="78"/>
      <c r="AN20" s="78"/>
      <c r="AO20" s="80">
        <v>40005.61846064815</v>
      </c>
      <c r="AP20" s="78"/>
      <c r="AQ20" s="78" t="b">
        <v>0</v>
      </c>
      <c r="AR20" s="78" t="b">
        <v>0</v>
      </c>
      <c r="AS20" s="78" t="b">
        <v>0</v>
      </c>
      <c r="AT20" s="78" t="s">
        <v>839</v>
      </c>
      <c r="AU20" s="78">
        <v>24</v>
      </c>
      <c r="AV20" s="83" t="s">
        <v>1352</v>
      </c>
      <c r="AW20" s="78" t="b">
        <v>0</v>
      </c>
      <c r="AX20" s="78" t="s">
        <v>1399</v>
      </c>
      <c r="AY20" s="83" t="s">
        <v>1417</v>
      </c>
      <c r="AZ20" s="78" t="s">
        <v>66</v>
      </c>
      <c r="BA20" s="78" t="str">
        <f>REPLACE(INDEX(GroupVertices[Group],MATCH(Vertices[[#This Row],[Vertex]],GroupVertices[Vertex],0)),1,1,"")</f>
        <v>26</v>
      </c>
      <c r="BB20" s="48" t="s">
        <v>423</v>
      </c>
      <c r="BC20" s="48" t="s">
        <v>423</v>
      </c>
      <c r="BD20" s="48" t="s">
        <v>441</v>
      </c>
      <c r="BE20" s="48" t="s">
        <v>441</v>
      </c>
      <c r="BF20" s="48" t="s">
        <v>451</v>
      </c>
      <c r="BG20" s="48" t="s">
        <v>451</v>
      </c>
      <c r="BH20" s="121" t="s">
        <v>2138</v>
      </c>
      <c r="BI20" s="121" t="s">
        <v>2138</v>
      </c>
      <c r="BJ20" s="121" t="s">
        <v>2224</v>
      </c>
      <c r="BK20" s="121" t="s">
        <v>2224</v>
      </c>
      <c r="BL20" s="121">
        <v>2</v>
      </c>
      <c r="BM20" s="124">
        <v>16.666666666666668</v>
      </c>
      <c r="BN20" s="121">
        <v>0</v>
      </c>
      <c r="BO20" s="124">
        <v>0</v>
      </c>
      <c r="BP20" s="121">
        <v>0</v>
      </c>
      <c r="BQ20" s="124">
        <v>0</v>
      </c>
      <c r="BR20" s="121">
        <v>10</v>
      </c>
      <c r="BS20" s="124">
        <v>83.33333333333333</v>
      </c>
      <c r="BT20" s="121">
        <v>12</v>
      </c>
      <c r="BU20" s="2"/>
      <c r="BV20" s="3"/>
      <c r="BW20" s="3"/>
      <c r="BX20" s="3"/>
      <c r="BY20" s="3"/>
    </row>
    <row r="21" spans="1:77" ht="41.45" customHeight="1">
      <c r="A21" s="64" t="s">
        <v>224</v>
      </c>
      <c r="C21" s="65"/>
      <c r="D21" s="65" t="s">
        <v>64</v>
      </c>
      <c r="E21" s="66">
        <v>359.1487713300599</v>
      </c>
      <c r="F21" s="68">
        <v>99.44552278571854</v>
      </c>
      <c r="G21" s="100" t="s">
        <v>505</v>
      </c>
      <c r="H21" s="65"/>
      <c r="I21" s="69" t="s">
        <v>224</v>
      </c>
      <c r="J21" s="70"/>
      <c r="K21" s="70"/>
      <c r="L21" s="69" t="s">
        <v>1536</v>
      </c>
      <c r="M21" s="73">
        <v>185.78877294619986</v>
      </c>
      <c r="N21" s="74">
        <v>1171.5059814453125</v>
      </c>
      <c r="O21" s="74">
        <v>7834.93701171875</v>
      </c>
      <c r="P21" s="75"/>
      <c r="Q21" s="76"/>
      <c r="R21" s="76"/>
      <c r="S21" s="86"/>
      <c r="T21" s="48">
        <v>2</v>
      </c>
      <c r="U21" s="48">
        <v>4</v>
      </c>
      <c r="V21" s="49">
        <v>100</v>
      </c>
      <c r="W21" s="49">
        <v>0.004854</v>
      </c>
      <c r="X21" s="49">
        <v>0.07396</v>
      </c>
      <c r="Y21" s="49">
        <v>1.42596</v>
      </c>
      <c r="Z21" s="49">
        <v>0.16666666666666666</v>
      </c>
      <c r="AA21" s="49">
        <v>0</v>
      </c>
      <c r="AB21" s="71">
        <v>21</v>
      </c>
      <c r="AC21" s="71"/>
      <c r="AD21" s="72"/>
      <c r="AE21" s="78" t="s">
        <v>922</v>
      </c>
      <c r="AF21" s="78">
        <v>3070</v>
      </c>
      <c r="AG21" s="78">
        <v>788391</v>
      </c>
      <c r="AH21" s="78">
        <v>84199</v>
      </c>
      <c r="AI21" s="78">
        <v>1157</v>
      </c>
      <c r="AJ21" s="78"/>
      <c r="AK21" s="78" t="s">
        <v>1036</v>
      </c>
      <c r="AL21" s="78" t="s">
        <v>875</v>
      </c>
      <c r="AM21" s="83" t="s">
        <v>1188</v>
      </c>
      <c r="AN21" s="78"/>
      <c r="AO21" s="80">
        <v>39234.040671296294</v>
      </c>
      <c r="AP21" s="83" t="s">
        <v>1250</v>
      </c>
      <c r="AQ21" s="78" t="b">
        <v>0</v>
      </c>
      <c r="AR21" s="78" t="b">
        <v>0</v>
      </c>
      <c r="AS21" s="78" t="b">
        <v>1</v>
      </c>
      <c r="AT21" s="78" t="s">
        <v>839</v>
      </c>
      <c r="AU21" s="78">
        <v>10</v>
      </c>
      <c r="AV21" s="83" t="s">
        <v>1347</v>
      </c>
      <c r="AW21" s="78" t="b">
        <v>1</v>
      </c>
      <c r="AX21" s="78" t="s">
        <v>1399</v>
      </c>
      <c r="AY21" s="83" t="s">
        <v>1418</v>
      </c>
      <c r="AZ21" s="78" t="s">
        <v>66</v>
      </c>
      <c r="BA21" s="78" t="str">
        <f>REPLACE(INDEX(GroupVertices[Group],MATCH(Vertices[[#This Row],[Vertex]],GroupVertices[Vertex],0)),1,1,"")</f>
        <v>1</v>
      </c>
      <c r="BB21" s="48" t="s">
        <v>424</v>
      </c>
      <c r="BC21" s="48" t="s">
        <v>424</v>
      </c>
      <c r="BD21" s="48" t="s">
        <v>442</v>
      </c>
      <c r="BE21" s="48" t="s">
        <v>442</v>
      </c>
      <c r="BF21" s="48" t="s">
        <v>2120</v>
      </c>
      <c r="BG21" s="48" t="s">
        <v>2120</v>
      </c>
      <c r="BH21" s="121" t="s">
        <v>2139</v>
      </c>
      <c r="BI21" s="121" t="s">
        <v>2139</v>
      </c>
      <c r="BJ21" s="121" t="s">
        <v>2225</v>
      </c>
      <c r="BK21" s="121" t="s">
        <v>2225</v>
      </c>
      <c r="BL21" s="121">
        <v>0</v>
      </c>
      <c r="BM21" s="124">
        <v>0</v>
      </c>
      <c r="BN21" s="121">
        <v>0</v>
      </c>
      <c r="BO21" s="124">
        <v>0</v>
      </c>
      <c r="BP21" s="121">
        <v>0</v>
      </c>
      <c r="BQ21" s="124">
        <v>0</v>
      </c>
      <c r="BR21" s="121">
        <v>34</v>
      </c>
      <c r="BS21" s="124">
        <v>100</v>
      </c>
      <c r="BT21" s="121">
        <v>34</v>
      </c>
      <c r="BU21" s="2"/>
      <c r="BV21" s="3"/>
      <c r="BW21" s="3"/>
      <c r="BX21" s="3"/>
      <c r="BY21" s="3"/>
    </row>
    <row r="22" spans="1:77" ht="41.45" customHeight="1">
      <c r="A22" s="64" t="s">
        <v>270</v>
      </c>
      <c r="C22" s="65"/>
      <c r="D22" s="65" t="s">
        <v>64</v>
      </c>
      <c r="E22" s="66">
        <v>163.2391115307509</v>
      </c>
      <c r="F22" s="68">
        <v>99.9965150221068</v>
      </c>
      <c r="G22" s="100" t="s">
        <v>1370</v>
      </c>
      <c r="H22" s="65"/>
      <c r="I22" s="69" t="s">
        <v>270</v>
      </c>
      <c r="J22" s="70"/>
      <c r="K22" s="70"/>
      <c r="L22" s="69" t="s">
        <v>1537</v>
      </c>
      <c r="M22" s="73">
        <v>2.161426965870403</v>
      </c>
      <c r="N22" s="74">
        <v>1030.7269287109375</v>
      </c>
      <c r="O22" s="74">
        <v>7263.7998046875</v>
      </c>
      <c r="P22" s="75"/>
      <c r="Q22" s="76"/>
      <c r="R22" s="76"/>
      <c r="S22" s="86"/>
      <c r="T22" s="48">
        <v>2</v>
      </c>
      <c r="U22" s="48">
        <v>2</v>
      </c>
      <c r="V22" s="49">
        <v>19.333333</v>
      </c>
      <c r="W22" s="49">
        <v>0.004854</v>
      </c>
      <c r="X22" s="49">
        <v>0.068282</v>
      </c>
      <c r="Y22" s="49">
        <v>1.099581</v>
      </c>
      <c r="Z22" s="49">
        <v>0.3333333333333333</v>
      </c>
      <c r="AA22" s="49">
        <v>0</v>
      </c>
      <c r="AB22" s="71">
        <v>22</v>
      </c>
      <c r="AC22" s="71"/>
      <c r="AD22" s="72"/>
      <c r="AE22" s="78" t="s">
        <v>923</v>
      </c>
      <c r="AF22" s="78">
        <v>4495</v>
      </c>
      <c r="AG22" s="78">
        <v>4981</v>
      </c>
      <c r="AH22" s="78">
        <v>20820</v>
      </c>
      <c r="AI22" s="78">
        <v>1238</v>
      </c>
      <c r="AJ22" s="78"/>
      <c r="AK22" s="78" t="s">
        <v>1037</v>
      </c>
      <c r="AL22" s="78" t="s">
        <v>875</v>
      </c>
      <c r="AM22" s="83" t="s">
        <v>1189</v>
      </c>
      <c r="AN22" s="78"/>
      <c r="AO22" s="80">
        <v>39847.71121527778</v>
      </c>
      <c r="AP22" s="83" t="s">
        <v>1251</v>
      </c>
      <c r="AQ22" s="78" t="b">
        <v>0</v>
      </c>
      <c r="AR22" s="78" t="b">
        <v>0</v>
      </c>
      <c r="AS22" s="78" t="b">
        <v>1</v>
      </c>
      <c r="AT22" s="78" t="s">
        <v>839</v>
      </c>
      <c r="AU22" s="78">
        <v>290</v>
      </c>
      <c r="AV22" s="83" t="s">
        <v>1353</v>
      </c>
      <c r="AW22" s="78" t="b">
        <v>0</v>
      </c>
      <c r="AX22" s="78" t="s">
        <v>1399</v>
      </c>
      <c r="AY22" s="83" t="s">
        <v>1419</v>
      </c>
      <c r="AZ22" s="78" t="s">
        <v>66</v>
      </c>
      <c r="BA22" s="78" t="str">
        <f>REPLACE(INDEX(GroupVertices[Group],MATCH(Vertices[[#This Row],[Vertex]],GroupVertices[Vertex],0)),1,1,"")</f>
        <v>1</v>
      </c>
      <c r="BB22" s="48"/>
      <c r="BC22" s="48"/>
      <c r="BD22" s="48"/>
      <c r="BE22" s="48"/>
      <c r="BF22" s="48" t="s">
        <v>463</v>
      </c>
      <c r="BG22" s="48" t="s">
        <v>463</v>
      </c>
      <c r="BH22" s="121" t="s">
        <v>2140</v>
      </c>
      <c r="BI22" s="121" t="s">
        <v>2140</v>
      </c>
      <c r="BJ22" s="121" t="s">
        <v>2226</v>
      </c>
      <c r="BK22" s="121" t="s">
        <v>2226</v>
      </c>
      <c r="BL22" s="121">
        <v>0</v>
      </c>
      <c r="BM22" s="124">
        <v>0</v>
      </c>
      <c r="BN22" s="121">
        <v>0</v>
      </c>
      <c r="BO22" s="124">
        <v>0</v>
      </c>
      <c r="BP22" s="121">
        <v>0</v>
      </c>
      <c r="BQ22" s="124">
        <v>0</v>
      </c>
      <c r="BR22" s="121">
        <v>30</v>
      </c>
      <c r="BS22" s="124">
        <v>100</v>
      </c>
      <c r="BT22" s="121">
        <v>30</v>
      </c>
      <c r="BU22" s="2"/>
      <c r="BV22" s="3"/>
      <c r="BW22" s="3"/>
      <c r="BX22" s="3"/>
      <c r="BY22" s="3"/>
    </row>
    <row r="23" spans="1:77" ht="41.45" customHeight="1">
      <c r="A23" s="64" t="s">
        <v>225</v>
      </c>
      <c r="C23" s="65"/>
      <c r="D23" s="65" t="s">
        <v>64</v>
      </c>
      <c r="E23" s="66">
        <v>162.20355939173183</v>
      </c>
      <c r="F23" s="68">
        <v>99.99942749303632</v>
      </c>
      <c r="G23" s="100" t="s">
        <v>1371</v>
      </c>
      <c r="H23" s="65"/>
      <c r="I23" s="69" t="s">
        <v>225</v>
      </c>
      <c r="J23" s="70"/>
      <c r="K23" s="70"/>
      <c r="L23" s="69" t="s">
        <v>1538</v>
      </c>
      <c r="M23" s="73">
        <v>1.1907974874305767</v>
      </c>
      <c r="N23" s="74">
        <v>1215.1514892578125</v>
      </c>
      <c r="O23" s="74">
        <v>9646.09375</v>
      </c>
      <c r="P23" s="75"/>
      <c r="Q23" s="76"/>
      <c r="R23" s="76"/>
      <c r="S23" s="86"/>
      <c r="T23" s="48">
        <v>0</v>
      </c>
      <c r="U23" s="48">
        <v>1</v>
      </c>
      <c r="V23" s="49">
        <v>0</v>
      </c>
      <c r="W23" s="49">
        <v>0.004049</v>
      </c>
      <c r="X23" s="49">
        <v>0.015148</v>
      </c>
      <c r="Y23" s="49">
        <v>0.392413</v>
      </c>
      <c r="Z23" s="49">
        <v>0</v>
      </c>
      <c r="AA23" s="49">
        <v>0</v>
      </c>
      <c r="AB23" s="71">
        <v>23</v>
      </c>
      <c r="AC23" s="71"/>
      <c r="AD23" s="72"/>
      <c r="AE23" s="78" t="s">
        <v>924</v>
      </c>
      <c r="AF23" s="78">
        <v>1534</v>
      </c>
      <c r="AG23" s="78">
        <v>840</v>
      </c>
      <c r="AH23" s="78">
        <v>29458</v>
      </c>
      <c r="AI23" s="78">
        <v>41491</v>
      </c>
      <c r="AJ23" s="78"/>
      <c r="AK23" s="78" t="s">
        <v>1038</v>
      </c>
      <c r="AL23" s="78"/>
      <c r="AM23" s="78"/>
      <c r="AN23" s="78"/>
      <c r="AO23" s="80">
        <v>39191.59337962963</v>
      </c>
      <c r="AP23" s="83" t="s">
        <v>1252</v>
      </c>
      <c r="AQ23" s="78" t="b">
        <v>0</v>
      </c>
      <c r="AR23" s="78" t="b">
        <v>0</v>
      </c>
      <c r="AS23" s="78" t="b">
        <v>1</v>
      </c>
      <c r="AT23" s="78" t="s">
        <v>839</v>
      </c>
      <c r="AU23" s="78">
        <v>81</v>
      </c>
      <c r="AV23" s="83" t="s">
        <v>1354</v>
      </c>
      <c r="AW23" s="78" t="b">
        <v>0</v>
      </c>
      <c r="AX23" s="78" t="s">
        <v>1399</v>
      </c>
      <c r="AY23" s="83" t="s">
        <v>1420</v>
      </c>
      <c r="AZ23" s="78" t="s">
        <v>66</v>
      </c>
      <c r="BA23" s="78" t="str">
        <f>REPLACE(INDEX(GroupVertices[Group],MATCH(Vertices[[#This Row],[Vertex]],GroupVertices[Vertex],0)),1,1,"")</f>
        <v>1</v>
      </c>
      <c r="BB23" s="48" t="s">
        <v>424</v>
      </c>
      <c r="BC23" s="48" t="s">
        <v>424</v>
      </c>
      <c r="BD23" s="48" t="s">
        <v>442</v>
      </c>
      <c r="BE23" s="48" t="s">
        <v>442</v>
      </c>
      <c r="BF23" s="48" t="s">
        <v>451</v>
      </c>
      <c r="BG23" s="48" t="s">
        <v>451</v>
      </c>
      <c r="BH23" s="121" t="s">
        <v>2141</v>
      </c>
      <c r="BI23" s="121" t="s">
        <v>2141</v>
      </c>
      <c r="BJ23" s="121" t="s">
        <v>2227</v>
      </c>
      <c r="BK23" s="121" t="s">
        <v>2227</v>
      </c>
      <c r="BL23" s="121">
        <v>0</v>
      </c>
      <c r="BM23" s="124">
        <v>0</v>
      </c>
      <c r="BN23" s="121">
        <v>0</v>
      </c>
      <c r="BO23" s="124">
        <v>0</v>
      </c>
      <c r="BP23" s="121">
        <v>0</v>
      </c>
      <c r="BQ23" s="124">
        <v>0</v>
      </c>
      <c r="BR23" s="121">
        <v>14</v>
      </c>
      <c r="BS23" s="124">
        <v>100</v>
      </c>
      <c r="BT23" s="121">
        <v>14</v>
      </c>
      <c r="BU23" s="2"/>
      <c r="BV23" s="3"/>
      <c r="BW23" s="3"/>
      <c r="BX23" s="3"/>
      <c r="BY23" s="3"/>
    </row>
    <row r="24" spans="1:77" ht="41.45" customHeight="1">
      <c r="A24" s="64" t="s">
        <v>226</v>
      </c>
      <c r="C24" s="65"/>
      <c r="D24" s="65" t="s">
        <v>64</v>
      </c>
      <c r="E24" s="66">
        <v>162.16479808249542</v>
      </c>
      <c r="F24" s="68">
        <v>99.9995365084901</v>
      </c>
      <c r="G24" s="100" t="s">
        <v>1372</v>
      </c>
      <c r="H24" s="65"/>
      <c r="I24" s="69" t="s">
        <v>226</v>
      </c>
      <c r="J24" s="70"/>
      <c r="K24" s="70"/>
      <c r="L24" s="69" t="s">
        <v>1539</v>
      </c>
      <c r="M24" s="73">
        <v>1.154466270536548</v>
      </c>
      <c r="N24" s="74">
        <v>5490.029296875</v>
      </c>
      <c r="O24" s="74">
        <v>1799.8199462890625</v>
      </c>
      <c r="P24" s="75"/>
      <c r="Q24" s="76"/>
      <c r="R24" s="76"/>
      <c r="S24" s="86"/>
      <c r="T24" s="48">
        <v>1</v>
      </c>
      <c r="U24" s="48">
        <v>1</v>
      </c>
      <c r="V24" s="49">
        <v>0</v>
      </c>
      <c r="W24" s="49">
        <v>0.5</v>
      </c>
      <c r="X24" s="49">
        <v>0</v>
      </c>
      <c r="Y24" s="49">
        <v>0.999996</v>
      </c>
      <c r="Z24" s="49">
        <v>0.5</v>
      </c>
      <c r="AA24" s="49">
        <v>0</v>
      </c>
      <c r="AB24" s="71">
        <v>24</v>
      </c>
      <c r="AC24" s="71"/>
      <c r="AD24" s="72"/>
      <c r="AE24" s="78" t="s">
        <v>925</v>
      </c>
      <c r="AF24" s="78">
        <v>1184</v>
      </c>
      <c r="AG24" s="78">
        <v>685</v>
      </c>
      <c r="AH24" s="78">
        <v>19062</v>
      </c>
      <c r="AI24" s="78">
        <v>66321</v>
      </c>
      <c r="AJ24" s="78"/>
      <c r="AK24" s="78" t="s">
        <v>1039</v>
      </c>
      <c r="AL24" s="78" t="s">
        <v>1125</v>
      </c>
      <c r="AM24" s="78"/>
      <c r="AN24" s="78"/>
      <c r="AO24" s="80">
        <v>42761.719872685186</v>
      </c>
      <c r="AP24" s="83" t="s">
        <v>1253</v>
      </c>
      <c r="AQ24" s="78" t="b">
        <v>1</v>
      </c>
      <c r="AR24" s="78" t="b">
        <v>0</v>
      </c>
      <c r="AS24" s="78" t="b">
        <v>0</v>
      </c>
      <c r="AT24" s="78" t="s">
        <v>839</v>
      </c>
      <c r="AU24" s="78">
        <v>11</v>
      </c>
      <c r="AV24" s="78"/>
      <c r="AW24" s="78" t="b">
        <v>0</v>
      </c>
      <c r="AX24" s="78" t="s">
        <v>1399</v>
      </c>
      <c r="AY24" s="83" t="s">
        <v>1421</v>
      </c>
      <c r="AZ24" s="78" t="s">
        <v>66</v>
      </c>
      <c r="BA24" s="78" t="str">
        <f>REPLACE(INDEX(GroupVertices[Group],MATCH(Vertices[[#This Row],[Vertex]],GroupVertices[Vertex],0)),1,1,"")</f>
        <v>14</v>
      </c>
      <c r="BB24" s="48"/>
      <c r="BC24" s="48"/>
      <c r="BD24" s="48"/>
      <c r="BE24" s="48"/>
      <c r="BF24" s="48" t="s">
        <v>451</v>
      </c>
      <c r="BG24" s="48" t="s">
        <v>451</v>
      </c>
      <c r="BH24" s="121" t="s">
        <v>1896</v>
      </c>
      <c r="BI24" s="121" t="s">
        <v>1896</v>
      </c>
      <c r="BJ24" s="121" t="s">
        <v>2033</v>
      </c>
      <c r="BK24" s="121" t="s">
        <v>2033</v>
      </c>
      <c r="BL24" s="121">
        <v>3</v>
      </c>
      <c r="BM24" s="124">
        <v>18.75</v>
      </c>
      <c r="BN24" s="121">
        <v>0</v>
      </c>
      <c r="BO24" s="124">
        <v>0</v>
      </c>
      <c r="BP24" s="121">
        <v>0</v>
      </c>
      <c r="BQ24" s="124">
        <v>0</v>
      </c>
      <c r="BR24" s="121">
        <v>13</v>
      </c>
      <c r="BS24" s="124">
        <v>81.25</v>
      </c>
      <c r="BT24" s="121">
        <v>16</v>
      </c>
      <c r="BU24" s="2"/>
      <c r="BV24" s="3"/>
      <c r="BW24" s="3"/>
      <c r="BX24" s="3"/>
      <c r="BY24" s="3"/>
    </row>
    <row r="25" spans="1:77" ht="41.45" customHeight="1">
      <c r="A25" s="64" t="s">
        <v>326</v>
      </c>
      <c r="C25" s="65"/>
      <c r="D25" s="65" t="s">
        <v>64</v>
      </c>
      <c r="E25" s="66">
        <v>1000</v>
      </c>
      <c r="F25" s="68">
        <v>70</v>
      </c>
      <c r="G25" s="100" t="s">
        <v>1373</v>
      </c>
      <c r="H25" s="65"/>
      <c r="I25" s="69" t="s">
        <v>326</v>
      </c>
      <c r="J25" s="70"/>
      <c r="K25" s="70"/>
      <c r="L25" s="69" t="s">
        <v>1540</v>
      </c>
      <c r="M25" s="73">
        <v>9999</v>
      </c>
      <c r="N25" s="74">
        <v>5061.22216796875</v>
      </c>
      <c r="O25" s="74">
        <v>835.2105712890625</v>
      </c>
      <c r="P25" s="75"/>
      <c r="Q25" s="76"/>
      <c r="R25" s="76"/>
      <c r="S25" s="86"/>
      <c r="T25" s="48">
        <v>2</v>
      </c>
      <c r="U25" s="48">
        <v>0</v>
      </c>
      <c r="V25" s="49">
        <v>0</v>
      </c>
      <c r="W25" s="49">
        <v>0.5</v>
      </c>
      <c r="X25" s="49">
        <v>0</v>
      </c>
      <c r="Y25" s="49">
        <v>0.999996</v>
      </c>
      <c r="Z25" s="49">
        <v>0.5</v>
      </c>
      <c r="AA25" s="49">
        <v>0</v>
      </c>
      <c r="AB25" s="71">
        <v>25</v>
      </c>
      <c r="AC25" s="71"/>
      <c r="AD25" s="72"/>
      <c r="AE25" s="78" t="s">
        <v>926</v>
      </c>
      <c r="AF25" s="78">
        <v>881</v>
      </c>
      <c r="AG25" s="78">
        <v>42654529</v>
      </c>
      <c r="AH25" s="78">
        <v>346644</v>
      </c>
      <c r="AI25" s="78">
        <v>17596</v>
      </c>
      <c r="AJ25" s="78"/>
      <c r="AK25" s="78" t="s">
        <v>1040</v>
      </c>
      <c r="AL25" s="78" t="s">
        <v>1137</v>
      </c>
      <c r="AM25" s="83" t="s">
        <v>1190</v>
      </c>
      <c r="AN25" s="78"/>
      <c r="AO25" s="80">
        <v>39143.862291666665</v>
      </c>
      <c r="AP25" s="83" t="s">
        <v>1254</v>
      </c>
      <c r="AQ25" s="78" t="b">
        <v>0</v>
      </c>
      <c r="AR25" s="78" t="b">
        <v>0</v>
      </c>
      <c r="AS25" s="78" t="b">
        <v>1</v>
      </c>
      <c r="AT25" s="78" t="s">
        <v>839</v>
      </c>
      <c r="AU25" s="78">
        <v>198813</v>
      </c>
      <c r="AV25" s="83" t="s">
        <v>1349</v>
      </c>
      <c r="AW25" s="78" t="b">
        <v>1</v>
      </c>
      <c r="AX25" s="78" t="s">
        <v>1399</v>
      </c>
      <c r="AY25" s="83" t="s">
        <v>1422</v>
      </c>
      <c r="AZ25" s="78" t="s">
        <v>65</v>
      </c>
      <c r="BA25" s="78" t="str">
        <f>REPLACE(INDEX(GroupVertices[Group],MATCH(Vertices[[#This Row],[Vertex]],GroupVertices[Vertex],0)),1,1,"")</f>
        <v>14</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227</v>
      </c>
      <c r="C26" s="65"/>
      <c r="D26" s="65" t="s">
        <v>64</v>
      </c>
      <c r="E26" s="66">
        <v>162.01850539924834</v>
      </c>
      <c r="F26" s="68">
        <v>99.9999479539124</v>
      </c>
      <c r="G26" s="100" t="s">
        <v>506</v>
      </c>
      <c r="H26" s="65"/>
      <c r="I26" s="69" t="s">
        <v>227</v>
      </c>
      <c r="J26" s="70"/>
      <c r="K26" s="70"/>
      <c r="L26" s="69" t="s">
        <v>1541</v>
      </c>
      <c r="M26" s="73">
        <v>1.0173452261300524</v>
      </c>
      <c r="N26" s="74">
        <v>5061.22216796875</v>
      </c>
      <c r="O26" s="74">
        <v>1799.8199462890625</v>
      </c>
      <c r="P26" s="75"/>
      <c r="Q26" s="76"/>
      <c r="R26" s="76"/>
      <c r="S26" s="86"/>
      <c r="T26" s="48">
        <v>0</v>
      </c>
      <c r="U26" s="48">
        <v>2</v>
      </c>
      <c r="V26" s="49">
        <v>0</v>
      </c>
      <c r="W26" s="49">
        <v>0.5</v>
      </c>
      <c r="X26" s="49">
        <v>0</v>
      </c>
      <c r="Y26" s="49">
        <v>0.999996</v>
      </c>
      <c r="Z26" s="49">
        <v>0.5</v>
      </c>
      <c r="AA26" s="49">
        <v>0</v>
      </c>
      <c r="AB26" s="71">
        <v>26</v>
      </c>
      <c r="AC26" s="71"/>
      <c r="AD26" s="72"/>
      <c r="AE26" s="78" t="s">
        <v>927</v>
      </c>
      <c r="AF26" s="78">
        <v>372</v>
      </c>
      <c r="AG26" s="78">
        <v>100</v>
      </c>
      <c r="AH26" s="78">
        <v>4240</v>
      </c>
      <c r="AI26" s="78">
        <v>8943</v>
      </c>
      <c r="AJ26" s="78"/>
      <c r="AK26" s="78"/>
      <c r="AL26" s="78"/>
      <c r="AM26" s="78"/>
      <c r="AN26" s="78"/>
      <c r="AO26" s="80">
        <v>42709.02119212963</v>
      </c>
      <c r="AP26" s="83" t="s">
        <v>1255</v>
      </c>
      <c r="AQ26" s="78" t="b">
        <v>1</v>
      </c>
      <c r="AR26" s="78" t="b">
        <v>0</v>
      </c>
      <c r="AS26" s="78" t="b">
        <v>0</v>
      </c>
      <c r="AT26" s="78" t="s">
        <v>839</v>
      </c>
      <c r="AU26" s="78">
        <v>1</v>
      </c>
      <c r="AV26" s="78"/>
      <c r="AW26" s="78" t="b">
        <v>0</v>
      </c>
      <c r="AX26" s="78" t="s">
        <v>1399</v>
      </c>
      <c r="AY26" s="83" t="s">
        <v>1423</v>
      </c>
      <c r="AZ26" s="78" t="s">
        <v>66</v>
      </c>
      <c r="BA26" s="78" t="str">
        <f>REPLACE(INDEX(GroupVertices[Group],MATCH(Vertices[[#This Row],[Vertex]],GroupVertices[Vertex],0)),1,1,"")</f>
        <v>14</v>
      </c>
      <c r="BB26" s="48"/>
      <c r="BC26" s="48"/>
      <c r="BD26" s="48"/>
      <c r="BE26" s="48"/>
      <c r="BF26" s="48" t="s">
        <v>451</v>
      </c>
      <c r="BG26" s="48" t="s">
        <v>451</v>
      </c>
      <c r="BH26" s="121" t="s">
        <v>2142</v>
      </c>
      <c r="BI26" s="121" t="s">
        <v>2142</v>
      </c>
      <c r="BJ26" s="121" t="s">
        <v>2228</v>
      </c>
      <c r="BK26" s="121" t="s">
        <v>2228</v>
      </c>
      <c r="BL26" s="121">
        <v>3</v>
      </c>
      <c r="BM26" s="124">
        <v>16.666666666666668</v>
      </c>
      <c r="BN26" s="121">
        <v>0</v>
      </c>
      <c r="BO26" s="124">
        <v>0</v>
      </c>
      <c r="BP26" s="121">
        <v>0</v>
      </c>
      <c r="BQ26" s="124">
        <v>0</v>
      </c>
      <c r="BR26" s="121">
        <v>15</v>
      </c>
      <c r="BS26" s="124">
        <v>83.33333333333333</v>
      </c>
      <c r="BT26" s="121">
        <v>18</v>
      </c>
      <c r="BU26" s="2"/>
      <c r="BV26" s="3"/>
      <c r="BW26" s="3"/>
      <c r="BX26" s="3"/>
      <c r="BY26" s="3"/>
    </row>
    <row r="27" spans="1:77" ht="41.45" customHeight="1">
      <c r="A27" s="64" t="s">
        <v>228</v>
      </c>
      <c r="C27" s="65"/>
      <c r="D27" s="65" t="s">
        <v>64</v>
      </c>
      <c r="E27" s="66">
        <v>162.08977619365078</v>
      </c>
      <c r="F27" s="68">
        <v>99.99974750614255</v>
      </c>
      <c r="G27" s="100" t="s">
        <v>507</v>
      </c>
      <c r="H27" s="65"/>
      <c r="I27" s="69" t="s">
        <v>228</v>
      </c>
      <c r="J27" s="70"/>
      <c r="K27" s="70"/>
      <c r="L27" s="69" t="s">
        <v>1542</v>
      </c>
      <c r="M27" s="73">
        <v>1.0841477862255247</v>
      </c>
      <c r="N27" s="74">
        <v>7312.45849609375</v>
      </c>
      <c r="O27" s="74">
        <v>1402.8009033203125</v>
      </c>
      <c r="P27" s="75"/>
      <c r="Q27" s="76"/>
      <c r="R27" s="76"/>
      <c r="S27" s="86"/>
      <c r="T27" s="48">
        <v>2</v>
      </c>
      <c r="U27" s="48">
        <v>1</v>
      </c>
      <c r="V27" s="49">
        <v>0</v>
      </c>
      <c r="W27" s="49">
        <v>1</v>
      </c>
      <c r="X27" s="49">
        <v>0</v>
      </c>
      <c r="Y27" s="49">
        <v>1.29824</v>
      </c>
      <c r="Z27" s="49">
        <v>0</v>
      </c>
      <c r="AA27" s="49">
        <v>0</v>
      </c>
      <c r="AB27" s="71">
        <v>27</v>
      </c>
      <c r="AC27" s="71"/>
      <c r="AD27" s="72"/>
      <c r="AE27" s="78" t="s">
        <v>928</v>
      </c>
      <c r="AF27" s="78">
        <v>170</v>
      </c>
      <c r="AG27" s="78">
        <v>385</v>
      </c>
      <c r="AH27" s="78">
        <v>10435</v>
      </c>
      <c r="AI27" s="78">
        <v>20608</v>
      </c>
      <c r="AJ27" s="78"/>
      <c r="AK27" s="78"/>
      <c r="AL27" s="78" t="s">
        <v>867</v>
      </c>
      <c r="AM27" s="78"/>
      <c r="AN27" s="78"/>
      <c r="AO27" s="80">
        <v>41811.92668981481</v>
      </c>
      <c r="AP27" s="83" t="s">
        <v>1256</v>
      </c>
      <c r="AQ27" s="78" t="b">
        <v>1</v>
      </c>
      <c r="AR27" s="78" t="b">
        <v>0</v>
      </c>
      <c r="AS27" s="78" t="b">
        <v>1</v>
      </c>
      <c r="AT27" s="78" t="s">
        <v>839</v>
      </c>
      <c r="AU27" s="78">
        <v>3</v>
      </c>
      <c r="AV27" s="83" t="s">
        <v>1347</v>
      </c>
      <c r="AW27" s="78" t="b">
        <v>0</v>
      </c>
      <c r="AX27" s="78" t="s">
        <v>1399</v>
      </c>
      <c r="AY27" s="83" t="s">
        <v>1424</v>
      </c>
      <c r="AZ27" s="78" t="s">
        <v>66</v>
      </c>
      <c r="BA27" s="78" t="str">
        <f>REPLACE(INDEX(GroupVertices[Group],MATCH(Vertices[[#This Row],[Vertex]],GroupVertices[Vertex],0)),1,1,"")</f>
        <v>25</v>
      </c>
      <c r="BB27" s="48"/>
      <c r="BC27" s="48"/>
      <c r="BD27" s="48"/>
      <c r="BE27" s="48"/>
      <c r="BF27" s="48" t="s">
        <v>451</v>
      </c>
      <c r="BG27" s="48" t="s">
        <v>451</v>
      </c>
      <c r="BH27" s="121" t="s">
        <v>1906</v>
      </c>
      <c r="BI27" s="121" t="s">
        <v>1906</v>
      </c>
      <c r="BJ27" s="121" t="s">
        <v>2043</v>
      </c>
      <c r="BK27" s="121" t="s">
        <v>2043</v>
      </c>
      <c r="BL27" s="121">
        <v>0</v>
      </c>
      <c r="BM27" s="124">
        <v>0</v>
      </c>
      <c r="BN27" s="121">
        <v>0</v>
      </c>
      <c r="BO27" s="124">
        <v>0</v>
      </c>
      <c r="BP27" s="121">
        <v>0</v>
      </c>
      <c r="BQ27" s="124">
        <v>0</v>
      </c>
      <c r="BR27" s="121">
        <v>5</v>
      </c>
      <c r="BS27" s="124">
        <v>100</v>
      </c>
      <c r="BT27" s="121">
        <v>5</v>
      </c>
      <c r="BU27" s="2"/>
      <c r="BV27" s="3"/>
      <c r="BW27" s="3"/>
      <c r="BX27" s="3"/>
      <c r="BY27" s="3"/>
    </row>
    <row r="28" spans="1:77" ht="41.45" customHeight="1">
      <c r="A28" s="64" t="s">
        <v>229</v>
      </c>
      <c r="C28" s="65"/>
      <c r="D28" s="65" t="s">
        <v>64</v>
      </c>
      <c r="E28" s="66">
        <v>162.12653691918464</v>
      </c>
      <c r="F28" s="68">
        <v>99.99964411729285</v>
      </c>
      <c r="G28" s="100" t="s">
        <v>508</v>
      </c>
      <c r="H28" s="65"/>
      <c r="I28" s="69" t="s">
        <v>229</v>
      </c>
      <c r="J28" s="70"/>
      <c r="K28" s="70"/>
      <c r="L28" s="69" t="s">
        <v>1543</v>
      </c>
      <c r="M28" s="73">
        <v>1.1186038435379262</v>
      </c>
      <c r="N28" s="74">
        <v>7312.45849609375</v>
      </c>
      <c r="O28" s="74">
        <v>702.8709106445312</v>
      </c>
      <c r="P28" s="75"/>
      <c r="Q28" s="76"/>
      <c r="R28" s="76"/>
      <c r="S28" s="86"/>
      <c r="T28" s="48">
        <v>0</v>
      </c>
      <c r="U28" s="48">
        <v>1</v>
      </c>
      <c r="V28" s="49">
        <v>0</v>
      </c>
      <c r="W28" s="49">
        <v>1</v>
      </c>
      <c r="X28" s="49">
        <v>0</v>
      </c>
      <c r="Y28" s="49">
        <v>0.701752</v>
      </c>
      <c r="Z28" s="49">
        <v>0</v>
      </c>
      <c r="AA28" s="49">
        <v>0</v>
      </c>
      <c r="AB28" s="71">
        <v>28</v>
      </c>
      <c r="AC28" s="71"/>
      <c r="AD28" s="72"/>
      <c r="AE28" s="78" t="s">
        <v>929</v>
      </c>
      <c r="AF28" s="78">
        <v>402</v>
      </c>
      <c r="AG28" s="78">
        <v>532</v>
      </c>
      <c r="AH28" s="78">
        <v>17757</v>
      </c>
      <c r="AI28" s="78">
        <v>18571</v>
      </c>
      <c r="AJ28" s="78"/>
      <c r="AK28" s="78" t="s">
        <v>1041</v>
      </c>
      <c r="AL28" s="78"/>
      <c r="AM28" s="78"/>
      <c r="AN28" s="78"/>
      <c r="AO28" s="80">
        <v>41356.86027777778</v>
      </c>
      <c r="AP28" s="83" t="s">
        <v>1257</v>
      </c>
      <c r="AQ28" s="78" t="b">
        <v>0</v>
      </c>
      <c r="AR28" s="78" t="b">
        <v>0</v>
      </c>
      <c r="AS28" s="78" t="b">
        <v>1</v>
      </c>
      <c r="AT28" s="78" t="s">
        <v>839</v>
      </c>
      <c r="AU28" s="78">
        <v>7</v>
      </c>
      <c r="AV28" s="83" t="s">
        <v>1347</v>
      </c>
      <c r="AW28" s="78" t="b">
        <v>0</v>
      </c>
      <c r="AX28" s="78" t="s">
        <v>1399</v>
      </c>
      <c r="AY28" s="83" t="s">
        <v>1425</v>
      </c>
      <c r="AZ28" s="78" t="s">
        <v>66</v>
      </c>
      <c r="BA28" s="78" t="str">
        <f>REPLACE(INDEX(GroupVertices[Group],MATCH(Vertices[[#This Row],[Vertex]],GroupVertices[Vertex],0)),1,1,"")</f>
        <v>25</v>
      </c>
      <c r="BB28" s="48"/>
      <c r="BC28" s="48"/>
      <c r="BD28" s="48"/>
      <c r="BE28" s="48"/>
      <c r="BF28" s="48" t="s">
        <v>451</v>
      </c>
      <c r="BG28" s="48" t="s">
        <v>451</v>
      </c>
      <c r="BH28" s="121" t="s">
        <v>2143</v>
      </c>
      <c r="BI28" s="121" t="s">
        <v>2143</v>
      </c>
      <c r="BJ28" s="121" t="s">
        <v>2229</v>
      </c>
      <c r="BK28" s="121" t="s">
        <v>2229</v>
      </c>
      <c r="BL28" s="121">
        <v>0</v>
      </c>
      <c r="BM28" s="124">
        <v>0</v>
      </c>
      <c r="BN28" s="121">
        <v>0</v>
      </c>
      <c r="BO28" s="124">
        <v>0</v>
      </c>
      <c r="BP28" s="121">
        <v>0</v>
      </c>
      <c r="BQ28" s="124">
        <v>0</v>
      </c>
      <c r="BR28" s="121">
        <v>7</v>
      </c>
      <c r="BS28" s="124">
        <v>100</v>
      </c>
      <c r="BT28" s="121">
        <v>7</v>
      </c>
      <c r="BU28" s="2"/>
      <c r="BV28" s="3"/>
      <c r="BW28" s="3"/>
      <c r="BX28" s="3"/>
      <c r="BY28" s="3"/>
    </row>
    <row r="29" spans="1:77" ht="41.45" customHeight="1">
      <c r="A29" s="64" t="s">
        <v>230</v>
      </c>
      <c r="C29" s="65"/>
      <c r="D29" s="65" t="s">
        <v>64</v>
      </c>
      <c r="E29" s="66">
        <v>162.12978786770125</v>
      </c>
      <c r="F29" s="68">
        <v>99.99963497406124</v>
      </c>
      <c r="G29" s="100" t="s">
        <v>509</v>
      </c>
      <c r="H29" s="65"/>
      <c r="I29" s="69" t="s">
        <v>230</v>
      </c>
      <c r="J29" s="70"/>
      <c r="K29" s="70"/>
      <c r="L29" s="69" t="s">
        <v>1544</v>
      </c>
      <c r="M29" s="73">
        <v>1.1216509778580706</v>
      </c>
      <c r="N29" s="74">
        <v>7364.435546875</v>
      </c>
      <c r="O29" s="74">
        <v>6540.5224609375</v>
      </c>
      <c r="P29" s="75"/>
      <c r="Q29" s="76"/>
      <c r="R29" s="76"/>
      <c r="S29" s="86"/>
      <c r="T29" s="48">
        <v>0</v>
      </c>
      <c r="U29" s="48">
        <v>1</v>
      </c>
      <c r="V29" s="49">
        <v>0</v>
      </c>
      <c r="W29" s="49">
        <v>1</v>
      </c>
      <c r="X29" s="49">
        <v>0</v>
      </c>
      <c r="Y29" s="49">
        <v>0.999996</v>
      </c>
      <c r="Z29" s="49">
        <v>0</v>
      </c>
      <c r="AA29" s="49">
        <v>0</v>
      </c>
      <c r="AB29" s="71">
        <v>29</v>
      </c>
      <c r="AC29" s="71"/>
      <c r="AD29" s="72"/>
      <c r="AE29" s="78" t="s">
        <v>930</v>
      </c>
      <c r="AF29" s="78">
        <v>1114</v>
      </c>
      <c r="AG29" s="78">
        <v>545</v>
      </c>
      <c r="AH29" s="78">
        <v>41123</v>
      </c>
      <c r="AI29" s="78">
        <v>5740</v>
      </c>
      <c r="AJ29" s="78"/>
      <c r="AK29" s="78"/>
      <c r="AL29" s="78"/>
      <c r="AM29" s="78"/>
      <c r="AN29" s="78"/>
      <c r="AO29" s="80">
        <v>41543.956666666665</v>
      </c>
      <c r="AP29" s="83" t="s">
        <v>1258</v>
      </c>
      <c r="AQ29" s="78" t="b">
        <v>1</v>
      </c>
      <c r="AR29" s="78" t="b">
        <v>0</v>
      </c>
      <c r="AS29" s="78" t="b">
        <v>1</v>
      </c>
      <c r="AT29" s="78" t="s">
        <v>839</v>
      </c>
      <c r="AU29" s="78">
        <v>94</v>
      </c>
      <c r="AV29" s="83" t="s">
        <v>1347</v>
      </c>
      <c r="AW29" s="78" t="b">
        <v>0</v>
      </c>
      <c r="AX29" s="78" t="s">
        <v>1399</v>
      </c>
      <c r="AY29" s="83" t="s">
        <v>1426</v>
      </c>
      <c r="AZ29" s="78" t="s">
        <v>66</v>
      </c>
      <c r="BA29" s="78" t="str">
        <f>REPLACE(INDEX(GroupVertices[Group],MATCH(Vertices[[#This Row],[Vertex]],GroupVertices[Vertex],0)),1,1,"")</f>
        <v>24</v>
      </c>
      <c r="BB29" s="48" t="s">
        <v>425</v>
      </c>
      <c r="BC29" s="48" t="s">
        <v>425</v>
      </c>
      <c r="BD29" s="48" t="s">
        <v>443</v>
      </c>
      <c r="BE29" s="48" t="s">
        <v>443</v>
      </c>
      <c r="BF29" s="48" t="s">
        <v>455</v>
      </c>
      <c r="BG29" s="48" t="s">
        <v>455</v>
      </c>
      <c r="BH29" s="121" t="s">
        <v>2144</v>
      </c>
      <c r="BI29" s="121" t="s">
        <v>2144</v>
      </c>
      <c r="BJ29" s="121" t="s">
        <v>2230</v>
      </c>
      <c r="BK29" s="121" t="s">
        <v>2230</v>
      </c>
      <c r="BL29" s="121">
        <v>0</v>
      </c>
      <c r="BM29" s="124">
        <v>0</v>
      </c>
      <c r="BN29" s="121">
        <v>1</v>
      </c>
      <c r="BO29" s="124">
        <v>6.25</v>
      </c>
      <c r="BP29" s="121">
        <v>0</v>
      </c>
      <c r="BQ29" s="124">
        <v>0</v>
      </c>
      <c r="BR29" s="121">
        <v>15</v>
      </c>
      <c r="BS29" s="124">
        <v>93.75</v>
      </c>
      <c r="BT29" s="121">
        <v>16</v>
      </c>
      <c r="BU29" s="2"/>
      <c r="BV29" s="3"/>
      <c r="BW29" s="3"/>
      <c r="BX29" s="3"/>
      <c r="BY29" s="3"/>
    </row>
    <row r="30" spans="1:77" ht="41.45" customHeight="1">
      <c r="A30" s="64" t="s">
        <v>327</v>
      </c>
      <c r="C30" s="65"/>
      <c r="D30" s="65" t="s">
        <v>64</v>
      </c>
      <c r="E30" s="66">
        <v>162.50764811451552</v>
      </c>
      <c r="F30" s="68">
        <v>99.99857224921833</v>
      </c>
      <c r="G30" s="100" t="s">
        <v>1374</v>
      </c>
      <c r="H30" s="65"/>
      <c r="I30" s="69" t="s">
        <v>327</v>
      </c>
      <c r="J30" s="70"/>
      <c r="K30" s="70"/>
      <c r="L30" s="69" t="s">
        <v>1545</v>
      </c>
      <c r="M30" s="73">
        <v>1.4758217438379249</v>
      </c>
      <c r="N30" s="74">
        <v>7364.435546875</v>
      </c>
      <c r="O30" s="74">
        <v>5928.81884765625</v>
      </c>
      <c r="P30" s="75"/>
      <c r="Q30" s="76"/>
      <c r="R30" s="76"/>
      <c r="S30" s="86"/>
      <c r="T30" s="48">
        <v>1</v>
      </c>
      <c r="U30" s="48">
        <v>0</v>
      </c>
      <c r="V30" s="49">
        <v>0</v>
      </c>
      <c r="W30" s="49">
        <v>1</v>
      </c>
      <c r="X30" s="49">
        <v>0</v>
      </c>
      <c r="Y30" s="49">
        <v>0.999996</v>
      </c>
      <c r="Z30" s="49">
        <v>0</v>
      </c>
      <c r="AA30" s="49">
        <v>0</v>
      </c>
      <c r="AB30" s="71">
        <v>30</v>
      </c>
      <c r="AC30" s="71"/>
      <c r="AD30" s="72"/>
      <c r="AE30" s="78" t="s">
        <v>931</v>
      </c>
      <c r="AF30" s="78">
        <v>832</v>
      </c>
      <c r="AG30" s="78">
        <v>2056</v>
      </c>
      <c r="AH30" s="78">
        <v>6854</v>
      </c>
      <c r="AI30" s="78">
        <v>7490</v>
      </c>
      <c r="AJ30" s="78"/>
      <c r="AK30" s="78" t="s">
        <v>1042</v>
      </c>
      <c r="AL30" s="78" t="s">
        <v>875</v>
      </c>
      <c r="AM30" s="83" t="s">
        <v>1191</v>
      </c>
      <c r="AN30" s="78"/>
      <c r="AO30" s="80">
        <v>39870.24120370371</v>
      </c>
      <c r="AP30" s="83" t="s">
        <v>1259</v>
      </c>
      <c r="AQ30" s="78" t="b">
        <v>0</v>
      </c>
      <c r="AR30" s="78" t="b">
        <v>0</v>
      </c>
      <c r="AS30" s="78" t="b">
        <v>1</v>
      </c>
      <c r="AT30" s="78" t="s">
        <v>839</v>
      </c>
      <c r="AU30" s="78">
        <v>147</v>
      </c>
      <c r="AV30" s="83" t="s">
        <v>1349</v>
      </c>
      <c r="AW30" s="78" t="b">
        <v>0</v>
      </c>
      <c r="AX30" s="78" t="s">
        <v>1399</v>
      </c>
      <c r="AY30" s="83" t="s">
        <v>1427</v>
      </c>
      <c r="AZ30" s="78" t="s">
        <v>65</v>
      </c>
      <c r="BA30" s="78" t="str">
        <f>REPLACE(INDEX(GroupVertices[Group],MATCH(Vertices[[#This Row],[Vertex]],GroupVertices[Vertex],0)),1,1,"")</f>
        <v>24</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231</v>
      </c>
      <c r="C31" s="65"/>
      <c r="D31" s="65" t="s">
        <v>64</v>
      </c>
      <c r="E31" s="66">
        <v>162.1077814469735</v>
      </c>
      <c r="F31" s="68">
        <v>99.99969686670596</v>
      </c>
      <c r="G31" s="100" t="s">
        <v>1375</v>
      </c>
      <c r="H31" s="65"/>
      <c r="I31" s="69" t="s">
        <v>231</v>
      </c>
      <c r="J31" s="70"/>
      <c r="K31" s="70"/>
      <c r="L31" s="69" t="s">
        <v>1546</v>
      </c>
      <c r="M31" s="73">
        <v>1.1010242224601703</v>
      </c>
      <c r="N31" s="74">
        <v>6542.5556640625</v>
      </c>
      <c r="O31" s="74">
        <v>6364.0693359375</v>
      </c>
      <c r="P31" s="75"/>
      <c r="Q31" s="76"/>
      <c r="R31" s="76"/>
      <c r="S31" s="86"/>
      <c r="T31" s="48">
        <v>0</v>
      </c>
      <c r="U31" s="48">
        <v>1</v>
      </c>
      <c r="V31" s="49">
        <v>0</v>
      </c>
      <c r="W31" s="49">
        <v>0.333333</v>
      </c>
      <c r="X31" s="49">
        <v>0</v>
      </c>
      <c r="Y31" s="49">
        <v>0.638295</v>
      </c>
      <c r="Z31" s="49">
        <v>0</v>
      </c>
      <c r="AA31" s="49">
        <v>0</v>
      </c>
      <c r="AB31" s="71">
        <v>31</v>
      </c>
      <c r="AC31" s="71"/>
      <c r="AD31" s="72"/>
      <c r="AE31" s="78" t="s">
        <v>932</v>
      </c>
      <c r="AF31" s="78">
        <v>644</v>
      </c>
      <c r="AG31" s="78">
        <v>457</v>
      </c>
      <c r="AH31" s="78">
        <v>31432</v>
      </c>
      <c r="AI31" s="78">
        <v>10735</v>
      </c>
      <c r="AJ31" s="78"/>
      <c r="AK31" s="78" t="s">
        <v>1043</v>
      </c>
      <c r="AL31" s="78" t="s">
        <v>1138</v>
      </c>
      <c r="AM31" s="83" t="s">
        <v>1192</v>
      </c>
      <c r="AN31" s="78"/>
      <c r="AO31" s="80">
        <v>41626.07650462963</v>
      </c>
      <c r="AP31" s="83" t="s">
        <v>1260</v>
      </c>
      <c r="AQ31" s="78" t="b">
        <v>1</v>
      </c>
      <c r="AR31" s="78" t="b">
        <v>0</v>
      </c>
      <c r="AS31" s="78" t="b">
        <v>1</v>
      </c>
      <c r="AT31" s="78" t="s">
        <v>839</v>
      </c>
      <c r="AU31" s="78">
        <v>9</v>
      </c>
      <c r="AV31" s="83" t="s">
        <v>1347</v>
      </c>
      <c r="AW31" s="78" t="b">
        <v>0</v>
      </c>
      <c r="AX31" s="78" t="s">
        <v>1399</v>
      </c>
      <c r="AY31" s="83" t="s">
        <v>1428</v>
      </c>
      <c r="AZ31" s="78" t="s">
        <v>66</v>
      </c>
      <c r="BA31" s="78" t="str">
        <f>REPLACE(INDEX(GroupVertices[Group],MATCH(Vertices[[#This Row],[Vertex]],GroupVertices[Vertex],0)),1,1,"")</f>
        <v>9</v>
      </c>
      <c r="BB31" s="48"/>
      <c r="BC31" s="48"/>
      <c r="BD31" s="48"/>
      <c r="BE31" s="48"/>
      <c r="BF31" s="48" t="s">
        <v>456</v>
      </c>
      <c r="BG31" s="48" t="s">
        <v>456</v>
      </c>
      <c r="BH31" s="121" t="s">
        <v>2145</v>
      </c>
      <c r="BI31" s="121" t="s">
        <v>2145</v>
      </c>
      <c r="BJ31" s="121" t="s">
        <v>2231</v>
      </c>
      <c r="BK31" s="121" t="s">
        <v>2231</v>
      </c>
      <c r="BL31" s="121">
        <v>0</v>
      </c>
      <c r="BM31" s="124">
        <v>0</v>
      </c>
      <c r="BN31" s="121">
        <v>0</v>
      </c>
      <c r="BO31" s="124">
        <v>0</v>
      </c>
      <c r="BP31" s="121">
        <v>0</v>
      </c>
      <c r="BQ31" s="124">
        <v>0</v>
      </c>
      <c r="BR31" s="121">
        <v>15</v>
      </c>
      <c r="BS31" s="124">
        <v>100</v>
      </c>
      <c r="BT31" s="121">
        <v>15</v>
      </c>
      <c r="BU31" s="2"/>
      <c r="BV31" s="3"/>
      <c r="BW31" s="3"/>
      <c r="BX31" s="3"/>
      <c r="BY31" s="3"/>
    </row>
    <row r="32" spans="1:77" ht="41.45" customHeight="1">
      <c r="A32" s="64" t="s">
        <v>287</v>
      </c>
      <c r="C32" s="65"/>
      <c r="D32" s="65" t="s">
        <v>64</v>
      </c>
      <c r="E32" s="66">
        <v>166.03317674428877</v>
      </c>
      <c r="F32" s="68">
        <v>99.98865676620356</v>
      </c>
      <c r="G32" s="100" t="s">
        <v>1376</v>
      </c>
      <c r="H32" s="65"/>
      <c r="I32" s="69" t="s">
        <v>287</v>
      </c>
      <c r="J32" s="70"/>
      <c r="K32" s="70"/>
      <c r="L32" s="69" t="s">
        <v>1547</v>
      </c>
      <c r="M32" s="73">
        <v>4.780321716560618</v>
      </c>
      <c r="N32" s="74">
        <v>6113.74853515625</v>
      </c>
      <c r="O32" s="74">
        <v>5399.4599609375</v>
      </c>
      <c r="P32" s="75"/>
      <c r="Q32" s="76"/>
      <c r="R32" s="76"/>
      <c r="S32" s="86"/>
      <c r="T32" s="48">
        <v>3</v>
      </c>
      <c r="U32" s="48">
        <v>1</v>
      </c>
      <c r="V32" s="49">
        <v>2</v>
      </c>
      <c r="W32" s="49">
        <v>0.5</v>
      </c>
      <c r="X32" s="49">
        <v>0</v>
      </c>
      <c r="Y32" s="49">
        <v>1.723397</v>
      </c>
      <c r="Z32" s="49">
        <v>0</v>
      </c>
      <c r="AA32" s="49">
        <v>0</v>
      </c>
      <c r="AB32" s="71">
        <v>32</v>
      </c>
      <c r="AC32" s="71"/>
      <c r="AD32" s="72"/>
      <c r="AE32" s="78" t="s">
        <v>933</v>
      </c>
      <c r="AF32" s="78">
        <v>304</v>
      </c>
      <c r="AG32" s="78">
        <v>16154</v>
      </c>
      <c r="AH32" s="78">
        <v>22707</v>
      </c>
      <c r="AI32" s="78">
        <v>12104</v>
      </c>
      <c r="AJ32" s="78"/>
      <c r="AK32" s="78" t="s">
        <v>1044</v>
      </c>
      <c r="AL32" s="78" t="s">
        <v>1139</v>
      </c>
      <c r="AM32" s="83" t="s">
        <v>1193</v>
      </c>
      <c r="AN32" s="78"/>
      <c r="AO32" s="80">
        <v>40824.663819444446</v>
      </c>
      <c r="AP32" s="83" t="s">
        <v>1261</v>
      </c>
      <c r="AQ32" s="78" t="b">
        <v>0</v>
      </c>
      <c r="AR32" s="78" t="b">
        <v>0</v>
      </c>
      <c r="AS32" s="78" t="b">
        <v>1</v>
      </c>
      <c r="AT32" s="78" t="s">
        <v>839</v>
      </c>
      <c r="AU32" s="78">
        <v>621</v>
      </c>
      <c r="AV32" s="83" t="s">
        <v>1353</v>
      </c>
      <c r="AW32" s="78" t="b">
        <v>1</v>
      </c>
      <c r="AX32" s="78" t="s">
        <v>1399</v>
      </c>
      <c r="AY32" s="83" t="s">
        <v>1429</v>
      </c>
      <c r="AZ32" s="78" t="s">
        <v>66</v>
      </c>
      <c r="BA32" s="78" t="str">
        <f>REPLACE(INDEX(GroupVertices[Group],MATCH(Vertices[[#This Row],[Vertex]],GroupVertices[Vertex],0)),1,1,"")</f>
        <v>9</v>
      </c>
      <c r="BB32" s="48"/>
      <c r="BC32" s="48"/>
      <c r="BD32" s="48"/>
      <c r="BE32" s="48"/>
      <c r="BF32" s="48" t="s">
        <v>456</v>
      </c>
      <c r="BG32" s="48" t="s">
        <v>456</v>
      </c>
      <c r="BH32" s="121" t="s">
        <v>1891</v>
      </c>
      <c r="BI32" s="121" t="s">
        <v>1891</v>
      </c>
      <c r="BJ32" s="121" t="s">
        <v>2232</v>
      </c>
      <c r="BK32" s="121" t="s">
        <v>2232</v>
      </c>
      <c r="BL32" s="121">
        <v>0</v>
      </c>
      <c r="BM32" s="124">
        <v>0</v>
      </c>
      <c r="BN32" s="121">
        <v>0</v>
      </c>
      <c r="BO32" s="124">
        <v>0</v>
      </c>
      <c r="BP32" s="121">
        <v>0</v>
      </c>
      <c r="BQ32" s="124">
        <v>0</v>
      </c>
      <c r="BR32" s="121">
        <v>13</v>
      </c>
      <c r="BS32" s="124">
        <v>100</v>
      </c>
      <c r="BT32" s="121">
        <v>13</v>
      </c>
      <c r="BU32" s="2"/>
      <c r="BV32" s="3"/>
      <c r="BW32" s="3"/>
      <c r="BX32" s="3"/>
      <c r="BY32" s="3"/>
    </row>
    <row r="33" spans="1:77" ht="41.45" customHeight="1">
      <c r="A33" s="64" t="s">
        <v>232</v>
      </c>
      <c r="C33" s="65"/>
      <c r="D33" s="65" t="s">
        <v>64</v>
      </c>
      <c r="E33" s="66">
        <v>162.5911724840959</v>
      </c>
      <c r="F33" s="68">
        <v>99.99833733849859</v>
      </c>
      <c r="G33" s="100" t="s">
        <v>510</v>
      </c>
      <c r="H33" s="65"/>
      <c r="I33" s="69" t="s">
        <v>232</v>
      </c>
      <c r="J33" s="70"/>
      <c r="K33" s="70"/>
      <c r="L33" s="69" t="s">
        <v>1548</v>
      </c>
      <c r="M33" s="73">
        <v>1.5541096563708643</v>
      </c>
      <c r="N33" s="74">
        <v>1536.6649169921875</v>
      </c>
      <c r="O33" s="74">
        <v>4340.0927734375</v>
      </c>
      <c r="P33" s="75"/>
      <c r="Q33" s="76"/>
      <c r="R33" s="76"/>
      <c r="S33" s="86"/>
      <c r="T33" s="48">
        <v>0</v>
      </c>
      <c r="U33" s="48">
        <v>2</v>
      </c>
      <c r="V33" s="49">
        <v>0</v>
      </c>
      <c r="W33" s="49">
        <v>0.004739</v>
      </c>
      <c r="X33" s="49">
        <v>0.046704</v>
      </c>
      <c r="Y33" s="49">
        <v>0.620943</v>
      </c>
      <c r="Z33" s="49">
        <v>0.5</v>
      </c>
      <c r="AA33" s="49">
        <v>0</v>
      </c>
      <c r="AB33" s="71">
        <v>33</v>
      </c>
      <c r="AC33" s="71"/>
      <c r="AD33" s="72"/>
      <c r="AE33" s="78" t="s">
        <v>934</v>
      </c>
      <c r="AF33" s="78">
        <v>5001</v>
      </c>
      <c r="AG33" s="78">
        <v>2390</v>
      </c>
      <c r="AH33" s="78">
        <v>140627</v>
      </c>
      <c r="AI33" s="78">
        <v>8319</v>
      </c>
      <c r="AJ33" s="78"/>
      <c r="AK33" s="78" t="s">
        <v>1045</v>
      </c>
      <c r="AL33" s="78" t="s">
        <v>1140</v>
      </c>
      <c r="AM33" s="78"/>
      <c r="AN33" s="78"/>
      <c r="AO33" s="80">
        <v>42237.41542824074</v>
      </c>
      <c r="AP33" s="83" t="s">
        <v>1262</v>
      </c>
      <c r="AQ33" s="78" t="b">
        <v>0</v>
      </c>
      <c r="AR33" s="78" t="b">
        <v>0</v>
      </c>
      <c r="AS33" s="78" t="b">
        <v>0</v>
      </c>
      <c r="AT33" s="78" t="s">
        <v>1344</v>
      </c>
      <c r="AU33" s="78">
        <v>41</v>
      </c>
      <c r="AV33" s="83" t="s">
        <v>1347</v>
      </c>
      <c r="AW33" s="78" t="b">
        <v>0</v>
      </c>
      <c r="AX33" s="78" t="s">
        <v>1399</v>
      </c>
      <c r="AY33" s="83" t="s">
        <v>1430</v>
      </c>
      <c r="AZ33" s="78" t="s">
        <v>66</v>
      </c>
      <c r="BA33" s="78" t="str">
        <f>REPLACE(INDEX(GroupVertices[Group],MATCH(Vertices[[#This Row],[Vertex]],GroupVertices[Vertex],0)),1,1,"")</f>
        <v>1</v>
      </c>
      <c r="BB33" s="48"/>
      <c r="BC33" s="48"/>
      <c r="BD33" s="48"/>
      <c r="BE33" s="48"/>
      <c r="BF33" s="48" t="s">
        <v>450</v>
      </c>
      <c r="BG33" s="48" t="s">
        <v>450</v>
      </c>
      <c r="BH33" s="121" t="s">
        <v>2124</v>
      </c>
      <c r="BI33" s="121" t="s">
        <v>2124</v>
      </c>
      <c r="BJ33" s="121" t="s">
        <v>2213</v>
      </c>
      <c r="BK33" s="121" t="s">
        <v>2213</v>
      </c>
      <c r="BL33" s="121">
        <v>1</v>
      </c>
      <c r="BM33" s="124">
        <v>5</v>
      </c>
      <c r="BN33" s="121">
        <v>1</v>
      </c>
      <c r="BO33" s="124">
        <v>5</v>
      </c>
      <c r="BP33" s="121">
        <v>0</v>
      </c>
      <c r="BQ33" s="124">
        <v>0</v>
      </c>
      <c r="BR33" s="121">
        <v>18</v>
      </c>
      <c r="BS33" s="124">
        <v>90</v>
      </c>
      <c r="BT33" s="121">
        <v>20</v>
      </c>
      <c r="BU33" s="2"/>
      <c r="BV33" s="3"/>
      <c r="BW33" s="3"/>
      <c r="BX33" s="3"/>
      <c r="BY33" s="3"/>
    </row>
    <row r="34" spans="1:77" ht="41.45" customHeight="1">
      <c r="A34" s="64" t="s">
        <v>233</v>
      </c>
      <c r="C34" s="65"/>
      <c r="D34" s="65" t="s">
        <v>64</v>
      </c>
      <c r="E34" s="66">
        <v>172.24924038099422</v>
      </c>
      <c r="F34" s="68">
        <v>99.97117420404594</v>
      </c>
      <c r="G34" s="100" t="s">
        <v>511</v>
      </c>
      <c r="H34" s="65"/>
      <c r="I34" s="69" t="s">
        <v>233</v>
      </c>
      <c r="J34" s="70"/>
      <c r="K34" s="70"/>
      <c r="L34" s="69" t="s">
        <v>1549</v>
      </c>
      <c r="M34" s="73">
        <v>10.606676931624312</v>
      </c>
      <c r="N34" s="74">
        <v>5061.22216796875</v>
      </c>
      <c r="O34" s="74">
        <v>3117.335205078125</v>
      </c>
      <c r="P34" s="75"/>
      <c r="Q34" s="76"/>
      <c r="R34" s="76"/>
      <c r="S34" s="86"/>
      <c r="T34" s="48">
        <v>0</v>
      </c>
      <c r="U34" s="48">
        <v>1</v>
      </c>
      <c r="V34" s="49">
        <v>0</v>
      </c>
      <c r="W34" s="49">
        <v>0.333333</v>
      </c>
      <c r="X34" s="49">
        <v>0</v>
      </c>
      <c r="Y34" s="49">
        <v>0.638295</v>
      </c>
      <c r="Z34" s="49">
        <v>0</v>
      </c>
      <c r="AA34" s="49">
        <v>0</v>
      </c>
      <c r="AB34" s="71">
        <v>34</v>
      </c>
      <c r="AC34" s="71"/>
      <c r="AD34" s="72"/>
      <c r="AE34" s="78" t="s">
        <v>935</v>
      </c>
      <c r="AF34" s="78">
        <v>2582</v>
      </c>
      <c r="AG34" s="78">
        <v>41011</v>
      </c>
      <c r="AH34" s="78">
        <v>344619</v>
      </c>
      <c r="AI34" s="78">
        <v>18</v>
      </c>
      <c r="AJ34" s="78"/>
      <c r="AK34" s="78" t="s">
        <v>1046</v>
      </c>
      <c r="AL34" s="78" t="s">
        <v>1141</v>
      </c>
      <c r="AM34" s="78"/>
      <c r="AN34" s="78"/>
      <c r="AO34" s="80">
        <v>40681.140625</v>
      </c>
      <c r="AP34" s="83" t="s">
        <v>1263</v>
      </c>
      <c r="AQ34" s="78" t="b">
        <v>1</v>
      </c>
      <c r="AR34" s="78" t="b">
        <v>0</v>
      </c>
      <c r="AS34" s="78" t="b">
        <v>0</v>
      </c>
      <c r="AT34" s="78" t="s">
        <v>839</v>
      </c>
      <c r="AU34" s="78">
        <v>662</v>
      </c>
      <c r="AV34" s="83" t="s">
        <v>1347</v>
      </c>
      <c r="AW34" s="78" t="b">
        <v>0</v>
      </c>
      <c r="AX34" s="78" t="s">
        <v>1399</v>
      </c>
      <c r="AY34" s="83" t="s">
        <v>1431</v>
      </c>
      <c r="AZ34" s="78" t="s">
        <v>66</v>
      </c>
      <c r="BA34" s="78" t="str">
        <f>REPLACE(INDEX(GroupVertices[Group],MATCH(Vertices[[#This Row],[Vertex]],GroupVertices[Vertex],0)),1,1,"")</f>
        <v>13</v>
      </c>
      <c r="BB34" s="48"/>
      <c r="BC34" s="48"/>
      <c r="BD34" s="48"/>
      <c r="BE34" s="48"/>
      <c r="BF34" s="48"/>
      <c r="BG34" s="48"/>
      <c r="BH34" s="121" t="s">
        <v>2146</v>
      </c>
      <c r="BI34" s="121" t="s">
        <v>2146</v>
      </c>
      <c r="BJ34" s="121" t="s">
        <v>2233</v>
      </c>
      <c r="BK34" s="121" t="s">
        <v>2233</v>
      </c>
      <c r="BL34" s="121">
        <v>1</v>
      </c>
      <c r="BM34" s="124">
        <v>3.4482758620689653</v>
      </c>
      <c r="BN34" s="121">
        <v>2</v>
      </c>
      <c r="BO34" s="124">
        <v>6.896551724137931</v>
      </c>
      <c r="BP34" s="121">
        <v>0</v>
      </c>
      <c r="BQ34" s="124">
        <v>0</v>
      </c>
      <c r="BR34" s="121">
        <v>26</v>
      </c>
      <c r="BS34" s="124">
        <v>89.65517241379311</v>
      </c>
      <c r="BT34" s="121">
        <v>29</v>
      </c>
      <c r="BU34" s="2"/>
      <c r="BV34" s="3"/>
      <c r="BW34" s="3"/>
      <c r="BX34" s="3"/>
      <c r="BY34" s="3"/>
    </row>
    <row r="35" spans="1:77" ht="41.45" customHeight="1">
      <c r="A35" s="64" t="s">
        <v>240</v>
      </c>
      <c r="C35" s="65"/>
      <c r="D35" s="65" t="s">
        <v>64</v>
      </c>
      <c r="E35" s="66">
        <v>162.18880508692573</v>
      </c>
      <c r="F35" s="68">
        <v>99.9994689892413</v>
      </c>
      <c r="G35" s="100" t="s">
        <v>517</v>
      </c>
      <c r="H35" s="65"/>
      <c r="I35" s="69" t="s">
        <v>240</v>
      </c>
      <c r="J35" s="70"/>
      <c r="K35" s="70"/>
      <c r="L35" s="69" t="s">
        <v>1550</v>
      </c>
      <c r="M35" s="73">
        <v>1.1769681855160754</v>
      </c>
      <c r="N35" s="74">
        <v>5490.029296875</v>
      </c>
      <c r="O35" s="74">
        <v>4081.94482421875</v>
      </c>
      <c r="P35" s="75"/>
      <c r="Q35" s="76"/>
      <c r="R35" s="76"/>
      <c r="S35" s="86"/>
      <c r="T35" s="48">
        <v>3</v>
      </c>
      <c r="U35" s="48">
        <v>1</v>
      </c>
      <c r="V35" s="49">
        <v>2</v>
      </c>
      <c r="W35" s="49">
        <v>0.5</v>
      </c>
      <c r="X35" s="49">
        <v>0</v>
      </c>
      <c r="Y35" s="49">
        <v>1.723397</v>
      </c>
      <c r="Z35" s="49">
        <v>0</v>
      </c>
      <c r="AA35" s="49">
        <v>0</v>
      </c>
      <c r="AB35" s="71">
        <v>35</v>
      </c>
      <c r="AC35" s="71"/>
      <c r="AD35" s="72"/>
      <c r="AE35" s="78" t="s">
        <v>936</v>
      </c>
      <c r="AF35" s="78">
        <v>1585</v>
      </c>
      <c r="AG35" s="78">
        <v>781</v>
      </c>
      <c r="AH35" s="78">
        <v>20313</v>
      </c>
      <c r="AI35" s="78">
        <v>28972</v>
      </c>
      <c r="AJ35" s="78"/>
      <c r="AK35" s="78" t="s">
        <v>1047</v>
      </c>
      <c r="AL35" s="78" t="s">
        <v>1135</v>
      </c>
      <c r="AM35" s="78"/>
      <c r="AN35" s="78"/>
      <c r="AO35" s="80">
        <v>41585.318761574075</v>
      </c>
      <c r="AP35" s="83" t="s">
        <v>1264</v>
      </c>
      <c r="AQ35" s="78" t="b">
        <v>0</v>
      </c>
      <c r="AR35" s="78" t="b">
        <v>0</v>
      </c>
      <c r="AS35" s="78" t="b">
        <v>0</v>
      </c>
      <c r="AT35" s="78" t="s">
        <v>839</v>
      </c>
      <c r="AU35" s="78">
        <v>29</v>
      </c>
      <c r="AV35" s="83" t="s">
        <v>1347</v>
      </c>
      <c r="AW35" s="78" t="b">
        <v>0</v>
      </c>
      <c r="AX35" s="78" t="s">
        <v>1399</v>
      </c>
      <c r="AY35" s="83" t="s">
        <v>1432</v>
      </c>
      <c r="AZ35" s="78" t="s">
        <v>66</v>
      </c>
      <c r="BA35" s="78" t="str">
        <f>REPLACE(INDEX(GroupVertices[Group],MATCH(Vertices[[#This Row],[Vertex]],GroupVertices[Vertex],0)),1,1,"")</f>
        <v>13</v>
      </c>
      <c r="BB35" s="48"/>
      <c r="BC35" s="48"/>
      <c r="BD35" s="48"/>
      <c r="BE35" s="48"/>
      <c r="BF35" s="48" t="s">
        <v>459</v>
      </c>
      <c r="BG35" s="48" t="s">
        <v>459</v>
      </c>
      <c r="BH35" s="121" t="s">
        <v>2147</v>
      </c>
      <c r="BI35" s="121" t="s">
        <v>2147</v>
      </c>
      <c r="BJ35" s="121" t="s">
        <v>2234</v>
      </c>
      <c r="BK35" s="121" t="s">
        <v>2234</v>
      </c>
      <c r="BL35" s="121">
        <v>1</v>
      </c>
      <c r="BM35" s="124">
        <v>2.0408163265306123</v>
      </c>
      <c r="BN35" s="121">
        <v>2</v>
      </c>
      <c r="BO35" s="124">
        <v>4.081632653061225</v>
      </c>
      <c r="BP35" s="121">
        <v>0</v>
      </c>
      <c r="BQ35" s="124">
        <v>0</v>
      </c>
      <c r="BR35" s="121">
        <v>46</v>
      </c>
      <c r="BS35" s="124">
        <v>93.87755102040816</v>
      </c>
      <c r="BT35" s="121">
        <v>49</v>
      </c>
      <c r="BU35" s="2"/>
      <c r="BV35" s="3"/>
      <c r="BW35" s="3"/>
      <c r="BX35" s="3"/>
      <c r="BY35" s="3"/>
    </row>
    <row r="36" spans="1:77" ht="41.45" customHeight="1">
      <c r="A36" s="64" t="s">
        <v>234</v>
      </c>
      <c r="C36" s="65"/>
      <c r="D36" s="65" t="s">
        <v>64</v>
      </c>
      <c r="E36" s="66">
        <v>162.0415121118274</v>
      </c>
      <c r="F36" s="68">
        <v>99.99988324796564</v>
      </c>
      <c r="G36" s="100" t="s">
        <v>1377</v>
      </c>
      <c r="H36" s="65"/>
      <c r="I36" s="69" t="s">
        <v>234</v>
      </c>
      <c r="J36" s="70"/>
      <c r="K36" s="70"/>
      <c r="L36" s="69" t="s">
        <v>1551</v>
      </c>
      <c r="M36" s="73">
        <v>1.0389095613187662</v>
      </c>
      <c r="N36" s="74">
        <v>3309.91357421875</v>
      </c>
      <c r="O36" s="74">
        <v>9646.09375</v>
      </c>
      <c r="P36" s="75"/>
      <c r="Q36" s="76"/>
      <c r="R36" s="76"/>
      <c r="S36" s="86"/>
      <c r="T36" s="48">
        <v>0</v>
      </c>
      <c r="U36" s="48">
        <v>1</v>
      </c>
      <c r="V36" s="49">
        <v>0</v>
      </c>
      <c r="W36" s="49">
        <v>0.058824</v>
      </c>
      <c r="X36" s="49">
        <v>0</v>
      </c>
      <c r="Y36" s="49">
        <v>0.56657</v>
      </c>
      <c r="Z36" s="49">
        <v>0</v>
      </c>
      <c r="AA36" s="49">
        <v>0</v>
      </c>
      <c r="AB36" s="71">
        <v>36</v>
      </c>
      <c r="AC36" s="71"/>
      <c r="AD36" s="72"/>
      <c r="AE36" s="78" t="s">
        <v>937</v>
      </c>
      <c r="AF36" s="78">
        <v>188</v>
      </c>
      <c r="AG36" s="78">
        <v>192</v>
      </c>
      <c r="AH36" s="78">
        <v>1301</v>
      </c>
      <c r="AI36" s="78">
        <v>3324</v>
      </c>
      <c r="AJ36" s="78"/>
      <c r="AK36" s="78"/>
      <c r="AL36" s="78"/>
      <c r="AM36" s="78"/>
      <c r="AN36" s="78"/>
      <c r="AO36" s="80">
        <v>40829.898564814815</v>
      </c>
      <c r="AP36" s="83" t="s">
        <v>1265</v>
      </c>
      <c r="AQ36" s="78" t="b">
        <v>0</v>
      </c>
      <c r="AR36" s="78" t="b">
        <v>0</v>
      </c>
      <c r="AS36" s="78" t="b">
        <v>1</v>
      </c>
      <c r="AT36" s="78" t="s">
        <v>839</v>
      </c>
      <c r="AU36" s="78">
        <v>2</v>
      </c>
      <c r="AV36" s="83" t="s">
        <v>1347</v>
      </c>
      <c r="AW36" s="78" t="b">
        <v>0</v>
      </c>
      <c r="AX36" s="78" t="s">
        <v>1399</v>
      </c>
      <c r="AY36" s="83" t="s">
        <v>1433</v>
      </c>
      <c r="AZ36" s="78" t="s">
        <v>66</v>
      </c>
      <c r="BA36" s="78" t="str">
        <f>REPLACE(INDEX(GroupVertices[Group],MATCH(Vertices[[#This Row],[Vertex]],GroupVertices[Vertex],0)),1,1,"")</f>
        <v>2</v>
      </c>
      <c r="BB36" s="48"/>
      <c r="BC36" s="48"/>
      <c r="BD36" s="48"/>
      <c r="BE36" s="48"/>
      <c r="BF36" s="48" t="s">
        <v>451</v>
      </c>
      <c r="BG36" s="48" t="s">
        <v>451</v>
      </c>
      <c r="BH36" s="121" t="s">
        <v>2148</v>
      </c>
      <c r="BI36" s="121" t="s">
        <v>2204</v>
      </c>
      <c r="BJ36" s="121" t="s">
        <v>2235</v>
      </c>
      <c r="BK36" s="121" t="s">
        <v>2289</v>
      </c>
      <c r="BL36" s="121">
        <v>0</v>
      </c>
      <c r="BM36" s="124">
        <v>0</v>
      </c>
      <c r="BN36" s="121">
        <v>0</v>
      </c>
      <c r="BO36" s="124">
        <v>0</v>
      </c>
      <c r="BP36" s="121">
        <v>0</v>
      </c>
      <c r="BQ36" s="124">
        <v>0</v>
      </c>
      <c r="BR36" s="121">
        <v>21</v>
      </c>
      <c r="BS36" s="124">
        <v>100</v>
      </c>
      <c r="BT36" s="121">
        <v>21</v>
      </c>
      <c r="BU36" s="2"/>
      <c r="BV36" s="3"/>
      <c r="BW36" s="3"/>
      <c r="BX36" s="3"/>
      <c r="BY36" s="3"/>
    </row>
    <row r="37" spans="1:77" ht="41.45" customHeight="1">
      <c r="A37" s="64" t="s">
        <v>235</v>
      </c>
      <c r="C37" s="65"/>
      <c r="D37" s="65" t="s">
        <v>64</v>
      </c>
      <c r="E37" s="66">
        <v>162.33234696758183</v>
      </c>
      <c r="F37" s="68">
        <v>99.99906528039959</v>
      </c>
      <c r="G37" s="100" t="s">
        <v>512</v>
      </c>
      <c r="H37" s="65"/>
      <c r="I37" s="69" t="s">
        <v>235</v>
      </c>
      <c r="J37" s="70"/>
      <c r="K37" s="70"/>
      <c r="L37" s="69" t="s">
        <v>1552</v>
      </c>
      <c r="M37" s="73">
        <v>1.3115108854978337</v>
      </c>
      <c r="N37" s="74">
        <v>1025.725830078125</v>
      </c>
      <c r="O37" s="74">
        <v>1840.9923095703125</v>
      </c>
      <c r="P37" s="75"/>
      <c r="Q37" s="76"/>
      <c r="R37" s="76"/>
      <c r="S37" s="86"/>
      <c r="T37" s="48">
        <v>1</v>
      </c>
      <c r="U37" s="48">
        <v>1</v>
      </c>
      <c r="V37" s="49">
        <v>0</v>
      </c>
      <c r="W37" s="49">
        <v>0</v>
      </c>
      <c r="X37" s="49">
        <v>0</v>
      </c>
      <c r="Y37" s="49">
        <v>0.999996</v>
      </c>
      <c r="Z37" s="49">
        <v>0</v>
      </c>
      <c r="AA37" s="49" t="s">
        <v>2498</v>
      </c>
      <c r="AB37" s="71">
        <v>37</v>
      </c>
      <c r="AC37" s="71"/>
      <c r="AD37" s="72"/>
      <c r="AE37" s="78" t="s">
        <v>938</v>
      </c>
      <c r="AF37" s="78">
        <v>431</v>
      </c>
      <c r="AG37" s="78">
        <v>1355</v>
      </c>
      <c r="AH37" s="78">
        <v>2180</v>
      </c>
      <c r="AI37" s="78">
        <v>3943</v>
      </c>
      <c r="AJ37" s="78"/>
      <c r="AK37" s="78" t="s">
        <v>1048</v>
      </c>
      <c r="AL37" s="78" t="s">
        <v>1142</v>
      </c>
      <c r="AM37" s="83" t="s">
        <v>1194</v>
      </c>
      <c r="AN37" s="78"/>
      <c r="AO37" s="80">
        <v>39971.770370370374</v>
      </c>
      <c r="AP37" s="78"/>
      <c r="AQ37" s="78" t="b">
        <v>0</v>
      </c>
      <c r="AR37" s="78" t="b">
        <v>0</v>
      </c>
      <c r="AS37" s="78" t="b">
        <v>1</v>
      </c>
      <c r="AT37" s="78" t="s">
        <v>839</v>
      </c>
      <c r="AU37" s="78">
        <v>42</v>
      </c>
      <c r="AV37" s="83" t="s">
        <v>1347</v>
      </c>
      <c r="AW37" s="78" t="b">
        <v>0</v>
      </c>
      <c r="AX37" s="78" t="s">
        <v>1399</v>
      </c>
      <c r="AY37" s="83" t="s">
        <v>1434</v>
      </c>
      <c r="AZ37" s="78" t="s">
        <v>66</v>
      </c>
      <c r="BA37" s="78" t="str">
        <f>REPLACE(INDEX(GroupVertices[Group],MATCH(Vertices[[#This Row],[Vertex]],GroupVertices[Vertex],0)),1,1,"")</f>
        <v>3</v>
      </c>
      <c r="BB37" s="48"/>
      <c r="BC37" s="48"/>
      <c r="BD37" s="48"/>
      <c r="BE37" s="48"/>
      <c r="BF37" s="48" t="s">
        <v>2121</v>
      </c>
      <c r="BG37" s="48" t="s">
        <v>2121</v>
      </c>
      <c r="BH37" s="121" t="s">
        <v>2149</v>
      </c>
      <c r="BI37" s="121" t="s">
        <v>2149</v>
      </c>
      <c r="BJ37" s="121" t="s">
        <v>2236</v>
      </c>
      <c r="BK37" s="121" t="s">
        <v>2236</v>
      </c>
      <c r="BL37" s="121">
        <v>1</v>
      </c>
      <c r="BM37" s="124">
        <v>2.7027027027027026</v>
      </c>
      <c r="BN37" s="121">
        <v>0</v>
      </c>
      <c r="BO37" s="124">
        <v>0</v>
      </c>
      <c r="BP37" s="121">
        <v>0</v>
      </c>
      <c r="BQ37" s="124">
        <v>0</v>
      </c>
      <c r="BR37" s="121">
        <v>36</v>
      </c>
      <c r="BS37" s="124">
        <v>97.29729729729729</v>
      </c>
      <c r="BT37" s="121">
        <v>37</v>
      </c>
      <c r="BU37" s="2"/>
      <c r="BV37" s="3"/>
      <c r="BW37" s="3"/>
      <c r="BX37" s="3"/>
      <c r="BY37" s="3"/>
    </row>
    <row r="38" spans="1:77" ht="41.45" customHeight="1">
      <c r="A38" s="64" t="s">
        <v>236</v>
      </c>
      <c r="C38" s="65"/>
      <c r="D38" s="65" t="s">
        <v>64</v>
      </c>
      <c r="E38" s="66">
        <v>162.21681325876105</v>
      </c>
      <c r="F38" s="68">
        <v>99.99939021678438</v>
      </c>
      <c r="G38" s="100" t="s">
        <v>513</v>
      </c>
      <c r="H38" s="65"/>
      <c r="I38" s="69" t="s">
        <v>236</v>
      </c>
      <c r="J38" s="70"/>
      <c r="K38" s="70"/>
      <c r="L38" s="69" t="s">
        <v>1553</v>
      </c>
      <c r="M38" s="73">
        <v>1.2032204196588576</v>
      </c>
      <c r="N38" s="74">
        <v>4650.17041015625</v>
      </c>
      <c r="O38" s="74">
        <v>1666.1951904296875</v>
      </c>
      <c r="P38" s="75"/>
      <c r="Q38" s="76"/>
      <c r="R38" s="76"/>
      <c r="S38" s="86"/>
      <c r="T38" s="48">
        <v>0</v>
      </c>
      <c r="U38" s="48">
        <v>1</v>
      </c>
      <c r="V38" s="49">
        <v>0</v>
      </c>
      <c r="W38" s="49">
        <v>0.003623</v>
      </c>
      <c r="X38" s="49">
        <v>4E-06</v>
      </c>
      <c r="Y38" s="49">
        <v>0.518046</v>
      </c>
      <c r="Z38" s="49">
        <v>0</v>
      </c>
      <c r="AA38" s="49">
        <v>0</v>
      </c>
      <c r="AB38" s="71">
        <v>38</v>
      </c>
      <c r="AC38" s="71"/>
      <c r="AD38" s="72"/>
      <c r="AE38" s="78" t="s">
        <v>939</v>
      </c>
      <c r="AF38" s="78">
        <v>1453</v>
      </c>
      <c r="AG38" s="78">
        <v>893</v>
      </c>
      <c r="AH38" s="78">
        <v>35568</v>
      </c>
      <c r="AI38" s="78">
        <v>283937</v>
      </c>
      <c r="AJ38" s="78"/>
      <c r="AK38" s="78" t="s">
        <v>1049</v>
      </c>
      <c r="AL38" s="78" t="s">
        <v>867</v>
      </c>
      <c r="AM38" s="78"/>
      <c r="AN38" s="78"/>
      <c r="AO38" s="80">
        <v>41399.99427083333</v>
      </c>
      <c r="AP38" s="83" t="s">
        <v>1266</v>
      </c>
      <c r="AQ38" s="78" t="b">
        <v>0</v>
      </c>
      <c r="AR38" s="78" t="b">
        <v>0</v>
      </c>
      <c r="AS38" s="78" t="b">
        <v>1</v>
      </c>
      <c r="AT38" s="78" t="s">
        <v>839</v>
      </c>
      <c r="AU38" s="78">
        <v>23</v>
      </c>
      <c r="AV38" s="83" t="s">
        <v>1355</v>
      </c>
      <c r="AW38" s="78" t="b">
        <v>0</v>
      </c>
      <c r="AX38" s="78" t="s">
        <v>1399</v>
      </c>
      <c r="AY38" s="83" t="s">
        <v>1435</v>
      </c>
      <c r="AZ38" s="78" t="s">
        <v>66</v>
      </c>
      <c r="BA38" s="78" t="str">
        <f>REPLACE(INDEX(GroupVertices[Group],MATCH(Vertices[[#This Row],[Vertex]],GroupVertices[Vertex],0)),1,1,"")</f>
        <v>5</v>
      </c>
      <c r="BB38" s="48" t="s">
        <v>426</v>
      </c>
      <c r="BC38" s="48" t="s">
        <v>426</v>
      </c>
      <c r="BD38" s="48" t="s">
        <v>440</v>
      </c>
      <c r="BE38" s="48" t="s">
        <v>440</v>
      </c>
      <c r="BF38" s="48" t="s">
        <v>451</v>
      </c>
      <c r="BG38" s="48" t="s">
        <v>451</v>
      </c>
      <c r="BH38" s="121" t="s">
        <v>2150</v>
      </c>
      <c r="BI38" s="121" t="s">
        <v>2150</v>
      </c>
      <c r="BJ38" s="121" t="s">
        <v>2237</v>
      </c>
      <c r="BK38" s="121" t="s">
        <v>2237</v>
      </c>
      <c r="BL38" s="121">
        <v>0</v>
      </c>
      <c r="BM38" s="124">
        <v>0</v>
      </c>
      <c r="BN38" s="121">
        <v>0</v>
      </c>
      <c r="BO38" s="124">
        <v>0</v>
      </c>
      <c r="BP38" s="121">
        <v>0</v>
      </c>
      <c r="BQ38" s="124">
        <v>0</v>
      </c>
      <c r="BR38" s="121">
        <v>10</v>
      </c>
      <c r="BS38" s="124">
        <v>100</v>
      </c>
      <c r="BT38" s="121">
        <v>10</v>
      </c>
      <c r="BU38" s="2"/>
      <c r="BV38" s="3"/>
      <c r="BW38" s="3"/>
      <c r="BX38" s="3"/>
      <c r="BY38" s="3"/>
    </row>
    <row r="39" spans="1:77" ht="41.45" customHeight="1">
      <c r="A39" s="64" t="s">
        <v>322</v>
      </c>
      <c r="C39" s="65"/>
      <c r="D39" s="65" t="s">
        <v>64</v>
      </c>
      <c r="E39" s="66">
        <v>162.21556289394698</v>
      </c>
      <c r="F39" s="68">
        <v>99.99939373341192</v>
      </c>
      <c r="G39" s="100" t="s">
        <v>575</v>
      </c>
      <c r="H39" s="65"/>
      <c r="I39" s="69" t="s">
        <v>322</v>
      </c>
      <c r="J39" s="70"/>
      <c r="K39" s="70"/>
      <c r="L39" s="69" t="s">
        <v>1554</v>
      </c>
      <c r="M39" s="73">
        <v>1.2020484449203406</v>
      </c>
      <c r="N39" s="74">
        <v>3999.349853515625</v>
      </c>
      <c r="O39" s="74">
        <v>1172.240234375</v>
      </c>
      <c r="P39" s="75"/>
      <c r="Q39" s="76"/>
      <c r="R39" s="76"/>
      <c r="S39" s="86"/>
      <c r="T39" s="48">
        <v>5</v>
      </c>
      <c r="U39" s="48">
        <v>1</v>
      </c>
      <c r="V39" s="49">
        <v>240</v>
      </c>
      <c r="W39" s="49">
        <v>0.004255</v>
      </c>
      <c r="X39" s="49">
        <v>1.8E-05</v>
      </c>
      <c r="Y39" s="49">
        <v>2.16498</v>
      </c>
      <c r="Z39" s="49">
        <v>0</v>
      </c>
      <c r="AA39" s="49">
        <v>0</v>
      </c>
      <c r="AB39" s="71">
        <v>39</v>
      </c>
      <c r="AC39" s="71"/>
      <c r="AD39" s="72"/>
      <c r="AE39" s="78" t="s">
        <v>940</v>
      </c>
      <c r="AF39" s="78">
        <v>2476</v>
      </c>
      <c r="AG39" s="78">
        <v>888</v>
      </c>
      <c r="AH39" s="78">
        <v>1856</v>
      </c>
      <c r="AI39" s="78">
        <v>861</v>
      </c>
      <c r="AJ39" s="78"/>
      <c r="AK39" s="78" t="s">
        <v>1050</v>
      </c>
      <c r="AL39" s="78" t="s">
        <v>867</v>
      </c>
      <c r="AM39" s="78"/>
      <c r="AN39" s="78"/>
      <c r="AO39" s="80">
        <v>40478.94587962963</v>
      </c>
      <c r="AP39" s="83" t="s">
        <v>1267</v>
      </c>
      <c r="AQ39" s="78" t="b">
        <v>0</v>
      </c>
      <c r="AR39" s="78" t="b">
        <v>0</v>
      </c>
      <c r="AS39" s="78" t="b">
        <v>1</v>
      </c>
      <c r="AT39" s="78" t="s">
        <v>839</v>
      </c>
      <c r="AU39" s="78">
        <v>25</v>
      </c>
      <c r="AV39" s="83" t="s">
        <v>1356</v>
      </c>
      <c r="AW39" s="78" t="b">
        <v>0</v>
      </c>
      <c r="AX39" s="78" t="s">
        <v>1399</v>
      </c>
      <c r="AY39" s="83" t="s">
        <v>1436</v>
      </c>
      <c r="AZ39" s="78" t="s">
        <v>66</v>
      </c>
      <c r="BA39" s="78" t="str">
        <f>REPLACE(INDEX(GroupVertices[Group],MATCH(Vertices[[#This Row],[Vertex]],GroupVertices[Vertex],0)),1,1,"")</f>
        <v>5</v>
      </c>
      <c r="BB39" s="48" t="s">
        <v>426</v>
      </c>
      <c r="BC39" s="48" t="s">
        <v>426</v>
      </c>
      <c r="BD39" s="48" t="s">
        <v>440</v>
      </c>
      <c r="BE39" s="48" t="s">
        <v>440</v>
      </c>
      <c r="BF39" s="48" t="s">
        <v>451</v>
      </c>
      <c r="BG39" s="48" t="s">
        <v>451</v>
      </c>
      <c r="BH39" s="121" t="s">
        <v>2151</v>
      </c>
      <c r="BI39" s="121" t="s">
        <v>2151</v>
      </c>
      <c r="BJ39" s="121" t="s">
        <v>2238</v>
      </c>
      <c r="BK39" s="121" t="s">
        <v>2238</v>
      </c>
      <c r="BL39" s="121">
        <v>0</v>
      </c>
      <c r="BM39" s="124">
        <v>0</v>
      </c>
      <c r="BN39" s="121">
        <v>0</v>
      </c>
      <c r="BO39" s="124">
        <v>0</v>
      </c>
      <c r="BP39" s="121">
        <v>0</v>
      </c>
      <c r="BQ39" s="124">
        <v>0</v>
      </c>
      <c r="BR39" s="121">
        <v>8</v>
      </c>
      <c r="BS39" s="124">
        <v>100</v>
      </c>
      <c r="BT39" s="121">
        <v>8</v>
      </c>
      <c r="BU39" s="2"/>
      <c r="BV39" s="3"/>
      <c r="BW39" s="3"/>
      <c r="BX39" s="3"/>
      <c r="BY39" s="3"/>
    </row>
    <row r="40" spans="1:77" ht="41.45" customHeight="1">
      <c r="A40" s="64" t="s">
        <v>237</v>
      </c>
      <c r="C40" s="65"/>
      <c r="D40" s="65" t="s">
        <v>64</v>
      </c>
      <c r="E40" s="66">
        <v>162.1512941425034</v>
      </c>
      <c r="F40" s="68">
        <v>99.99957448806754</v>
      </c>
      <c r="G40" s="100" t="s">
        <v>514</v>
      </c>
      <c r="H40" s="65"/>
      <c r="I40" s="69" t="s">
        <v>237</v>
      </c>
      <c r="J40" s="70"/>
      <c r="K40" s="70"/>
      <c r="L40" s="69" t="s">
        <v>1555</v>
      </c>
      <c r="M40" s="73">
        <v>1.1418089433605638</v>
      </c>
      <c r="N40" s="74">
        <v>6542.5556640625</v>
      </c>
      <c r="O40" s="74">
        <v>4081.94482421875</v>
      </c>
      <c r="P40" s="75"/>
      <c r="Q40" s="76"/>
      <c r="R40" s="76"/>
      <c r="S40" s="86"/>
      <c r="T40" s="48">
        <v>0</v>
      </c>
      <c r="U40" s="48">
        <v>1</v>
      </c>
      <c r="V40" s="49">
        <v>0</v>
      </c>
      <c r="W40" s="49">
        <v>0.333333</v>
      </c>
      <c r="X40" s="49">
        <v>0</v>
      </c>
      <c r="Y40" s="49">
        <v>0.638295</v>
      </c>
      <c r="Z40" s="49">
        <v>0</v>
      </c>
      <c r="AA40" s="49">
        <v>0</v>
      </c>
      <c r="AB40" s="71">
        <v>40</v>
      </c>
      <c r="AC40" s="71"/>
      <c r="AD40" s="72"/>
      <c r="AE40" s="78" t="s">
        <v>941</v>
      </c>
      <c r="AF40" s="78">
        <v>311</v>
      </c>
      <c r="AG40" s="78">
        <v>631</v>
      </c>
      <c r="AH40" s="78">
        <v>63230</v>
      </c>
      <c r="AI40" s="78">
        <v>2676</v>
      </c>
      <c r="AJ40" s="78"/>
      <c r="AK40" s="78" t="s">
        <v>1051</v>
      </c>
      <c r="AL40" s="78"/>
      <c r="AM40" s="78"/>
      <c r="AN40" s="78"/>
      <c r="AO40" s="80">
        <v>41729.58181712963</v>
      </c>
      <c r="AP40" s="83" t="s">
        <v>1268</v>
      </c>
      <c r="AQ40" s="78" t="b">
        <v>1</v>
      </c>
      <c r="AR40" s="78" t="b">
        <v>0</v>
      </c>
      <c r="AS40" s="78" t="b">
        <v>1</v>
      </c>
      <c r="AT40" s="78" t="s">
        <v>839</v>
      </c>
      <c r="AU40" s="78">
        <v>12</v>
      </c>
      <c r="AV40" s="83" t="s">
        <v>1347</v>
      </c>
      <c r="AW40" s="78" t="b">
        <v>0</v>
      </c>
      <c r="AX40" s="78" t="s">
        <v>1399</v>
      </c>
      <c r="AY40" s="83" t="s">
        <v>1437</v>
      </c>
      <c r="AZ40" s="78" t="s">
        <v>66</v>
      </c>
      <c r="BA40" s="78" t="str">
        <f>REPLACE(INDEX(GroupVertices[Group],MATCH(Vertices[[#This Row],[Vertex]],GroupVertices[Vertex],0)),1,1,"")</f>
        <v>10</v>
      </c>
      <c r="BB40" s="48"/>
      <c r="BC40" s="48"/>
      <c r="BD40" s="48"/>
      <c r="BE40" s="48"/>
      <c r="BF40" s="48"/>
      <c r="BG40" s="48"/>
      <c r="BH40" s="121" t="s">
        <v>2152</v>
      </c>
      <c r="BI40" s="121" t="s">
        <v>2152</v>
      </c>
      <c r="BJ40" s="121" t="s">
        <v>2239</v>
      </c>
      <c r="BK40" s="121" t="s">
        <v>2239</v>
      </c>
      <c r="BL40" s="121">
        <v>2</v>
      </c>
      <c r="BM40" s="124">
        <v>8</v>
      </c>
      <c r="BN40" s="121">
        <v>1</v>
      </c>
      <c r="BO40" s="124">
        <v>4</v>
      </c>
      <c r="BP40" s="121">
        <v>0</v>
      </c>
      <c r="BQ40" s="124">
        <v>0</v>
      </c>
      <c r="BR40" s="121">
        <v>22</v>
      </c>
      <c r="BS40" s="124">
        <v>88</v>
      </c>
      <c r="BT40" s="121">
        <v>25</v>
      </c>
      <c r="BU40" s="2"/>
      <c r="BV40" s="3"/>
      <c r="BW40" s="3"/>
      <c r="BX40" s="3"/>
      <c r="BY40" s="3"/>
    </row>
    <row r="41" spans="1:77" ht="41.45" customHeight="1">
      <c r="A41" s="64" t="s">
        <v>282</v>
      </c>
      <c r="C41" s="65"/>
      <c r="D41" s="65" t="s">
        <v>64</v>
      </c>
      <c r="E41" s="66">
        <v>409.6910178447053</v>
      </c>
      <c r="F41" s="68">
        <v>99.30337366725384</v>
      </c>
      <c r="G41" s="100" t="s">
        <v>1378</v>
      </c>
      <c r="H41" s="65"/>
      <c r="I41" s="69" t="s">
        <v>282</v>
      </c>
      <c r="J41" s="70"/>
      <c r="K41" s="70"/>
      <c r="L41" s="69" t="s">
        <v>1556</v>
      </c>
      <c r="M41" s="73">
        <v>233.1623358265363</v>
      </c>
      <c r="N41" s="74">
        <v>6113.74853515625</v>
      </c>
      <c r="O41" s="74">
        <v>3117.335205078125</v>
      </c>
      <c r="P41" s="75"/>
      <c r="Q41" s="76"/>
      <c r="R41" s="76"/>
      <c r="S41" s="86"/>
      <c r="T41" s="48">
        <v>3</v>
      </c>
      <c r="U41" s="48">
        <v>1</v>
      </c>
      <c r="V41" s="49">
        <v>2</v>
      </c>
      <c r="W41" s="49">
        <v>0.5</v>
      </c>
      <c r="X41" s="49">
        <v>0</v>
      </c>
      <c r="Y41" s="49">
        <v>1.723397</v>
      </c>
      <c r="Z41" s="49">
        <v>0</v>
      </c>
      <c r="AA41" s="49">
        <v>0</v>
      </c>
      <c r="AB41" s="71">
        <v>41</v>
      </c>
      <c r="AC41" s="71"/>
      <c r="AD41" s="72"/>
      <c r="AE41" s="78" t="s">
        <v>942</v>
      </c>
      <c r="AF41" s="78">
        <v>361</v>
      </c>
      <c r="AG41" s="78">
        <v>990501</v>
      </c>
      <c r="AH41" s="78">
        <v>64343</v>
      </c>
      <c r="AI41" s="78">
        <v>2311</v>
      </c>
      <c r="AJ41" s="78"/>
      <c r="AK41" s="78" t="s">
        <v>1052</v>
      </c>
      <c r="AL41" s="78"/>
      <c r="AM41" s="83" t="s">
        <v>1195</v>
      </c>
      <c r="AN41" s="78"/>
      <c r="AO41" s="80">
        <v>40210.495625</v>
      </c>
      <c r="AP41" s="83" t="s">
        <v>1269</v>
      </c>
      <c r="AQ41" s="78" t="b">
        <v>0</v>
      </c>
      <c r="AR41" s="78" t="b">
        <v>0</v>
      </c>
      <c r="AS41" s="78" t="b">
        <v>1</v>
      </c>
      <c r="AT41" s="78" t="s">
        <v>839</v>
      </c>
      <c r="AU41" s="78">
        <v>9858</v>
      </c>
      <c r="AV41" s="83" t="s">
        <v>1347</v>
      </c>
      <c r="AW41" s="78" t="b">
        <v>1</v>
      </c>
      <c r="AX41" s="78" t="s">
        <v>1399</v>
      </c>
      <c r="AY41" s="83" t="s">
        <v>1438</v>
      </c>
      <c r="AZ41" s="78" t="s">
        <v>66</v>
      </c>
      <c r="BA41" s="78" t="str">
        <f>REPLACE(INDEX(GroupVertices[Group],MATCH(Vertices[[#This Row],[Vertex]],GroupVertices[Vertex],0)),1,1,"")</f>
        <v>10</v>
      </c>
      <c r="BB41" s="48"/>
      <c r="BC41" s="48"/>
      <c r="BD41" s="48"/>
      <c r="BE41" s="48"/>
      <c r="BF41" s="48" t="s">
        <v>451</v>
      </c>
      <c r="BG41" s="48" t="s">
        <v>451</v>
      </c>
      <c r="BH41" s="121" t="s">
        <v>2153</v>
      </c>
      <c r="BI41" s="121" t="s">
        <v>2153</v>
      </c>
      <c r="BJ41" s="121" t="s">
        <v>2240</v>
      </c>
      <c r="BK41" s="121" t="s">
        <v>2240</v>
      </c>
      <c r="BL41" s="121">
        <v>3</v>
      </c>
      <c r="BM41" s="124">
        <v>8.571428571428571</v>
      </c>
      <c r="BN41" s="121">
        <v>1</v>
      </c>
      <c r="BO41" s="124">
        <v>2.857142857142857</v>
      </c>
      <c r="BP41" s="121">
        <v>0</v>
      </c>
      <c r="BQ41" s="124">
        <v>0</v>
      </c>
      <c r="BR41" s="121">
        <v>31</v>
      </c>
      <c r="BS41" s="124">
        <v>88.57142857142857</v>
      </c>
      <c r="BT41" s="121">
        <v>35</v>
      </c>
      <c r="BU41" s="2"/>
      <c r="BV41" s="3"/>
      <c r="BW41" s="3"/>
      <c r="BX41" s="3"/>
      <c r="BY41" s="3"/>
    </row>
    <row r="42" spans="1:77" ht="41.45" customHeight="1">
      <c r="A42" s="64" t="s">
        <v>238</v>
      </c>
      <c r="C42" s="65"/>
      <c r="D42" s="65" t="s">
        <v>64</v>
      </c>
      <c r="E42" s="66">
        <v>162.0547659788566</v>
      </c>
      <c r="F42" s="68">
        <v>99.9998459717137</v>
      </c>
      <c r="G42" s="100" t="s">
        <v>515</v>
      </c>
      <c r="H42" s="65"/>
      <c r="I42" s="69" t="s">
        <v>238</v>
      </c>
      <c r="J42" s="70"/>
      <c r="K42" s="70"/>
      <c r="L42" s="69" t="s">
        <v>1557</v>
      </c>
      <c r="M42" s="73">
        <v>1.0513324935470472</v>
      </c>
      <c r="N42" s="74">
        <v>5061.22216796875</v>
      </c>
      <c r="O42" s="74">
        <v>5399.4599609375</v>
      </c>
      <c r="P42" s="75"/>
      <c r="Q42" s="76"/>
      <c r="R42" s="76"/>
      <c r="S42" s="86"/>
      <c r="T42" s="48">
        <v>0</v>
      </c>
      <c r="U42" s="48">
        <v>1</v>
      </c>
      <c r="V42" s="49">
        <v>0</v>
      </c>
      <c r="W42" s="49">
        <v>0.333333</v>
      </c>
      <c r="X42" s="49">
        <v>0</v>
      </c>
      <c r="Y42" s="49">
        <v>0.638295</v>
      </c>
      <c r="Z42" s="49">
        <v>0</v>
      </c>
      <c r="AA42" s="49">
        <v>0</v>
      </c>
      <c r="AB42" s="71">
        <v>42</v>
      </c>
      <c r="AC42" s="71"/>
      <c r="AD42" s="72"/>
      <c r="AE42" s="78" t="s">
        <v>943</v>
      </c>
      <c r="AF42" s="78">
        <v>591</v>
      </c>
      <c r="AG42" s="78">
        <v>245</v>
      </c>
      <c r="AH42" s="78">
        <v>10058</v>
      </c>
      <c r="AI42" s="78">
        <v>2278</v>
      </c>
      <c r="AJ42" s="78"/>
      <c r="AK42" s="78" t="s">
        <v>1053</v>
      </c>
      <c r="AL42" s="78" t="s">
        <v>867</v>
      </c>
      <c r="AM42" s="78"/>
      <c r="AN42" s="78"/>
      <c r="AO42" s="80">
        <v>40677.20422453704</v>
      </c>
      <c r="AP42" s="83" t="s">
        <v>1270</v>
      </c>
      <c r="AQ42" s="78" t="b">
        <v>0</v>
      </c>
      <c r="AR42" s="78" t="b">
        <v>0</v>
      </c>
      <c r="AS42" s="78" t="b">
        <v>1</v>
      </c>
      <c r="AT42" s="78" t="s">
        <v>839</v>
      </c>
      <c r="AU42" s="78">
        <v>4</v>
      </c>
      <c r="AV42" s="83" t="s">
        <v>1347</v>
      </c>
      <c r="AW42" s="78" t="b">
        <v>0</v>
      </c>
      <c r="AX42" s="78" t="s">
        <v>1399</v>
      </c>
      <c r="AY42" s="83" t="s">
        <v>1439</v>
      </c>
      <c r="AZ42" s="78" t="s">
        <v>66</v>
      </c>
      <c r="BA42" s="78" t="str">
        <f>REPLACE(INDEX(GroupVertices[Group],MATCH(Vertices[[#This Row],[Vertex]],GroupVertices[Vertex],0)),1,1,"")</f>
        <v>12</v>
      </c>
      <c r="BB42" s="48"/>
      <c r="BC42" s="48"/>
      <c r="BD42" s="48"/>
      <c r="BE42" s="48"/>
      <c r="BF42" s="48" t="s">
        <v>451</v>
      </c>
      <c r="BG42" s="48" t="s">
        <v>451</v>
      </c>
      <c r="BH42" s="121" t="s">
        <v>2154</v>
      </c>
      <c r="BI42" s="121" t="s">
        <v>2154</v>
      </c>
      <c r="BJ42" s="121" t="s">
        <v>2241</v>
      </c>
      <c r="BK42" s="121" t="s">
        <v>2241</v>
      </c>
      <c r="BL42" s="121">
        <v>1</v>
      </c>
      <c r="BM42" s="124">
        <v>7.6923076923076925</v>
      </c>
      <c r="BN42" s="121">
        <v>1</v>
      </c>
      <c r="BO42" s="124">
        <v>7.6923076923076925</v>
      </c>
      <c r="BP42" s="121">
        <v>0</v>
      </c>
      <c r="BQ42" s="124">
        <v>0</v>
      </c>
      <c r="BR42" s="121">
        <v>11</v>
      </c>
      <c r="BS42" s="124">
        <v>84.61538461538461</v>
      </c>
      <c r="BT42" s="121">
        <v>13</v>
      </c>
      <c r="BU42" s="2"/>
      <c r="BV42" s="3"/>
      <c r="BW42" s="3"/>
      <c r="BX42" s="3"/>
      <c r="BY42" s="3"/>
    </row>
    <row r="43" spans="1:77" ht="41.45" customHeight="1">
      <c r="A43" s="64" t="s">
        <v>261</v>
      </c>
      <c r="C43" s="65"/>
      <c r="D43" s="65" t="s">
        <v>64</v>
      </c>
      <c r="E43" s="66">
        <v>162.04626349812088</v>
      </c>
      <c r="F43" s="68">
        <v>99.99986988478098</v>
      </c>
      <c r="G43" s="100" t="s">
        <v>534</v>
      </c>
      <c r="H43" s="65"/>
      <c r="I43" s="69" t="s">
        <v>261</v>
      </c>
      <c r="J43" s="70"/>
      <c r="K43" s="70"/>
      <c r="L43" s="69" t="s">
        <v>1558</v>
      </c>
      <c r="M43" s="73">
        <v>1.0433630653251311</v>
      </c>
      <c r="N43" s="74">
        <v>5490.029296875</v>
      </c>
      <c r="O43" s="74">
        <v>6364.0693359375</v>
      </c>
      <c r="P43" s="75"/>
      <c r="Q43" s="76"/>
      <c r="R43" s="76"/>
      <c r="S43" s="86"/>
      <c r="T43" s="48">
        <v>3</v>
      </c>
      <c r="U43" s="48">
        <v>1</v>
      </c>
      <c r="V43" s="49">
        <v>2</v>
      </c>
      <c r="W43" s="49">
        <v>0.5</v>
      </c>
      <c r="X43" s="49">
        <v>0</v>
      </c>
      <c r="Y43" s="49">
        <v>1.723397</v>
      </c>
      <c r="Z43" s="49">
        <v>0</v>
      </c>
      <c r="AA43" s="49">
        <v>0</v>
      </c>
      <c r="AB43" s="71">
        <v>43</v>
      </c>
      <c r="AC43" s="71"/>
      <c r="AD43" s="72"/>
      <c r="AE43" s="78" t="s">
        <v>944</v>
      </c>
      <c r="AF43" s="78">
        <v>421</v>
      </c>
      <c r="AG43" s="78">
        <v>211</v>
      </c>
      <c r="AH43" s="78">
        <v>11104</v>
      </c>
      <c r="AI43" s="78">
        <v>458</v>
      </c>
      <c r="AJ43" s="78"/>
      <c r="AK43" s="78" t="s">
        <v>1054</v>
      </c>
      <c r="AL43" s="78"/>
      <c r="AM43" s="78"/>
      <c r="AN43" s="78"/>
      <c r="AO43" s="80">
        <v>40057.308958333335</v>
      </c>
      <c r="AP43" s="83" t="s">
        <v>1271</v>
      </c>
      <c r="AQ43" s="78" t="b">
        <v>0</v>
      </c>
      <c r="AR43" s="78" t="b">
        <v>0</v>
      </c>
      <c r="AS43" s="78" t="b">
        <v>1</v>
      </c>
      <c r="AT43" s="78" t="s">
        <v>839</v>
      </c>
      <c r="AU43" s="78">
        <v>3</v>
      </c>
      <c r="AV43" s="83" t="s">
        <v>1357</v>
      </c>
      <c r="AW43" s="78" t="b">
        <v>0</v>
      </c>
      <c r="AX43" s="78" t="s">
        <v>1399</v>
      </c>
      <c r="AY43" s="83" t="s">
        <v>1440</v>
      </c>
      <c r="AZ43" s="78" t="s">
        <v>66</v>
      </c>
      <c r="BA43" s="78" t="str">
        <f>REPLACE(INDEX(GroupVertices[Group],MATCH(Vertices[[#This Row],[Vertex]],GroupVertices[Vertex],0)),1,1,"")</f>
        <v>12</v>
      </c>
      <c r="BB43" s="48"/>
      <c r="BC43" s="48"/>
      <c r="BD43" s="48"/>
      <c r="BE43" s="48"/>
      <c r="BF43" s="48" t="s">
        <v>451</v>
      </c>
      <c r="BG43" s="48" t="s">
        <v>451</v>
      </c>
      <c r="BH43" s="121" t="s">
        <v>2155</v>
      </c>
      <c r="BI43" s="121" t="s">
        <v>2155</v>
      </c>
      <c r="BJ43" s="121" t="s">
        <v>2242</v>
      </c>
      <c r="BK43" s="121" t="s">
        <v>2242</v>
      </c>
      <c r="BL43" s="121">
        <v>1</v>
      </c>
      <c r="BM43" s="124">
        <v>9.090909090909092</v>
      </c>
      <c r="BN43" s="121">
        <v>1</v>
      </c>
      <c r="BO43" s="124">
        <v>9.090909090909092</v>
      </c>
      <c r="BP43" s="121">
        <v>0</v>
      </c>
      <c r="BQ43" s="124">
        <v>0</v>
      </c>
      <c r="BR43" s="121">
        <v>9</v>
      </c>
      <c r="BS43" s="124">
        <v>81.81818181818181</v>
      </c>
      <c r="BT43" s="121">
        <v>11</v>
      </c>
      <c r="BU43" s="2"/>
      <c r="BV43" s="3"/>
      <c r="BW43" s="3"/>
      <c r="BX43" s="3"/>
      <c r="BY43" s="3"/>
    </row>
    <row r="44" spans="1:77" ht="41.45" customHeight="1">
      <c r="A44" s="64" t="s">
        <v>239</v>
      </c>
      <c r="C44" s="65"/>
      <c r="D44" s="65" t="s">
        <v>64</v>
      </c>
      <c r="E44" s="66">
        <v>162.27433004020864</v>
      </c>
      <c r="F44" s="68">
        <v>99.99922845191749</v>
      </c>
      <c r="G44" s="100" t="s">
        <v>516</v>
      </c>
      <c r="H44" s="65"/>
      <c r="I44" s="69" t="s">
        <v>239</v>
      </c>
      <c r="J44" s="70"/>
      <c r="K44" s="70"/>
      <c r="L44" s="69" t="s">
        <v>1559</v>
      </c>
      <c r="M44" s="73">
        <v>1.2571312576306422</v>
      </c>
      <c r="N44" s="74">
        <v>471.85015869140625</v>
      </c>
      <c r="O44" s="74">
        <v>1840.9923095703125</v>
      </c>
      <c r="P44" s="75"/>
      <c r="Q44" s="76"/>
      <c r="R44" s="76"/>
      <c r="S44" s="86"/>
      <c r="T44" s="48">
        <v>1</v>
      </c>
      <c r="U44" s="48">
        <v>1</v>
      </c>
      <c r="V44" s="49">
        <v>0</v>
      </c>
      <c r="W44" s="49">
        <v>0</v>
      </c>
      <c r="X44" s="49">
        <v>0</v>
      </c>
      <c r="Y44" s="49">
        <v>0.999996</v>
      </c>
      <c r="Z44" s="49">
        <v>0</v>
      </c>
      <c r="AA44" s="49" t="s">
        <v>2498</v>
      </c>
      <c r="AB44" s="71">
        <v>44</v>
      </c>
      <c r="AC44" s="71"/>
      <c r="AD44" s="72"/>
      <c r="AE44" s="78" t="s">
        <v>945</v>
      </c>
      <c r="AF44" s="78">
        <v>1697</v>
      </c>
      <c r="AG44" s="78">
        <v>1123</v>
      </c>
      <c r="AH44" s="78">
        <v>7169</v>
      </c>
      <c r="AI44" s="78">
        <v>8775</v>
      </c>
      <c r="AJ44" s="78"/>
      <c r="AK44" s="78" t="s">
        <v>1055</v>
      </c>
      <c r="AL44" s="78"/>
      <c r="AM44" s="78"/>
      <c r="AN44" s="78"/>
      <c r="AO44" s="80">
        <v>42319.65457175926</v>
      </c>
      <c r="AP44" s="83" t="s">
        <v>1272</v>
      </c>
      <c r="AQ44" s="78" t="b">
        <v>1</v>
      </c>
      <c r="AR44" s="78" t="b">
        <v>0</v>
      </c>
      <c r="AS44" s="78" t="b">
        <v>0</v>
      </c>
      <c r="AT44" s="78" t="s">
        <v>839</v>
      </c>
      <c r="AU44" s="78">
        <v>29</v>
      </c>
      <c r="AV44" s="83" t="s">
        <v>1347</v>
      </c>
      <c r="AW44" s="78" t="b">
        <v>0</v>
      </c>
      <c r="AX44" s="78" t="s">
        <v>1399</v>
      </c>
      <c r="AY44" s="83" t="s">
        <v>1441</v>
      </c>
      <c r="AZ44" s="78" t="s">
        <v>66</v>
      </c>
      <c r="BA44" s="78" t="str">
        <f>REPLACE(INDEX(GroupVertices[Group],MATCH(Vertices[[#This Row],[Vertex]],GroupVertices[Vertex],0)),1,1,"")</f>
        <v>3</v>
      </c>
      <c r="BB44" s="48" t="s">
        <v>427</v>
      </c>
      <c r="BC44" s="48" t="s">
        <v>427</v>
      </c>
      <c r="BD44" s="48" t="s">
        <v>440</v>
      </c>
      <c r="BE44" s="48" t="s">
        <v>440</v>
      </c>
      <c r="BF44" s="48" t="s">
        <v>458</v>
      </c>
      <c r="BG44" s="48" t="s">
        <v>458</v>
      </c>
      <c r="BH44" s="121" t="s">
        <v>2156</v>
      </c>
      <c r="BI44" s="121" t="s">
        <v>2156</v>
      </c>
      <c r="BJ44" s="121" t="s">
        <v>2243</v>
      </c>
      <c r="BK44" s="121" t="s">
        <v>2243</v>
      </c>
      <c r="BL44" s="121">
        <v>0</v>
      </c>
      <c r="BM44" s="124">
        <v>0</v>
      </c>
      <c r="BN44" s="121">
        <v>1</v>
      </c>
      <c r="BO44" s="124">
        <v>4.166666666666667</v>
      </c>
      <c r="BP44" s="121">
        <v>0</v>
      </c>
      <c r="BQ44" s="124">
        <v>0</v>
      </c>
      <c r="BR44" s="121">
        <v>23</v>
      </c>
      <c r="BS44" s="124">
        <v>95.83333333333333</v>
      </c>
      <c r="BT44" s="121">
        <v>24</v>
      </c>
      <c r="BU44" s="2"/>
      <c r="BV44" s="3"/>
      <c r="BW44" s="3"/>
      <c r="BX44" s="3"/>
      <c r="BY44" s="3"/>
    </row>
    <row r="45" spans="1:77" ht="41.45" customHeight="1">
      <c r="A45" s="64" t="s">
        <v>241</v>
      </c>
      <c r="C45" s="65"/>
      <c r="D45" s="65" t="s">
        <v>64</v>
      </c>
      <c r="E45" s="66">
        <v>162.170799833603</v>
      </c>
      <c r="F45" s="68">
        <v>99.99951962867789</v>
      </c>
      <c r="G45" s="100" t="s">
        <v>518</v>
      </c>
      <c r="H45" s="65"/>
      <c r="I45" s="69" t="s">
        <v>241</v>
      </c>
      <c r="J45" s="70"/>
      <c r="K45" s="70"/>
      <c r="L45" s="69" t="s">
        <v>1560</v>
      </c>
      <c r="M45" s="73">
        <v>1.16009174928143</v>
      </c>
      <c r="N45" s="74">
        <v>5061.22216796875</v>
      </c>
      <c r="O45" s="74">
        <v>4081.94482421875</v>
      </c>
      <c r="P45" s="75"/>
      <c r="Q45" s="76"/>
      <c r="R45" s="76"/>
      <c r="S45" s="86"/>
      <c r="T45" s="48">
        <v>0</v>
      </c>
      <c r="U45" s="48">
        <v>1</v>
      </c>
      <c r="V45" s="49">
        <v>0</v>
      </c>
      <c r="W45" s="49">
        <v>0.333333</v>
      </c>
      <c r="X45" s="49">
        <v>0</v>
      </c>
      <c r="Y45" s="49">
        <v>0.638295</v>
      </c>
      <c r="Z45" s="49">
        <v>0</v>
      </c>
      <c r="AA45" s="49">
        <v>0</v>
      </c>
      <c r="AB45" s="71">
        <v>45</v>
      </c>
      <c r="AC45" s="71"/>
      <c r="AD45" s="72"/>
      <c r="AE45" s="78" t="s">
        <v>946</v>
      </c>
      <c r="AF45" s="78">
        <v>1814</v>
      </c>
      <c r="AG45" s="78">
        <v>709</v>
      </c>
      <c r="AH45" s="78">
        <v>55104</v>
      </c>
      <c r="AI45" s="78">
        <v>52679</v>
      </c>
      <c r="AJ45" s="78"/>
      <c r="AK45" s="78" t="s">
        <v>1056</v>
      </c>
      <c r="AL45" s="78" t="s">
        <v>1143</v>
      </c>
      <c r="AM45" s="83" t="s">
        <v>1196</v>
      </c>
      <c r="AN45" s="78"/>
      <c r="AO45" s="80">
        <v>39829.63239583333</v>
      </c>
      <c r="AP45" s="83" t="s">
        <v>1273</v>
      </c>
      <c r="AQ45" s="78" t="b">
        <v>0</v>
      </c>
      <c r="AR45" s="78" t="b">
        <v>0</v>
      </c>
      <c r="AS45" s="78" t="b">
        <v>0</v>
      </c>
      <c r="AT45" s="78" t="s">
        <v>839</v>
      </c>
      <c r="AU45" s="78">
        <v>19</v>
      </c>
      <c r="AV45" s="83" t="s">
        <v>1358</v>
      </c>
      <c r="AW45" s="78" t="b">
        <v>0</v>
      </c>
      <c r="AX45" s="78" t="s">
        <v>1399</v>
      </c>
      <c r="AY45" s="83" t="s">
        <v>1442</v>
      </c>
      <c r="AZ45" s="78" t="s">
        <v>66</v>
      </c>
      <c r="BA45" s="78" t="str">
        <f>REPLACE(INDEX(GroupVertices[Group],MATCH(Vertices[[#This Row],[Vertex]],GroupVertices[Vertex],0)),1,1,"")</f>
        <v>13</v>
      </c>
      <c r="BB45" s="48"/>
      <c r="BC45" s="48"/>
      <c r="BD45" s="48"/>
      <c r="BE45" s="48"/>
      <c r="BF45" s="48"/>
      <c r="BG45" s="48"/>
      <c r="BH45" s="121" t="s">
        <v>2146</v>
      </c>
      <c r="BI45" s="121" t="s">
        <v>2146</v>
      </c>
      <c r="BJ45" s="121" t="s">
        <v>2233</v>
      </c>
      <c r="BK45" s="121" t="s">
        <v>2233</v>
      </c>
      <c r="BL45" s="121">
        <v>1</v>
      </c>
      <c r="BM45" s="124">
        <v>3.4482758620689653</v>
      </c>
      <c r="BN45" s="121">
        <v>2</v>
      </c>
      <c r="BO45" s="124">
        <v>6.896551724137931</v>
      </c>
      <c r="BP45" s="121">
        <v>0</v>
      </c>
      <c r="BQ45" s="124">
        <v>0</v>
      </c>
      <c r="BR45" s="121">
        <v>26</v>
      </c>
      <c r="BS45" s="124">
        <v>89.65517241379311</v>
      </c>
      <c r="BT45" s="121">
        <v>29</v>
      </c>
      <c r="BU45" s="2"/>
      <c r="BV45" s="3"/>
      <c r="BW45" s="3"/>
      <c r="BX45" s="3"/>
      <c r="BY45" s="3"/>
    </row>
    <row r="46" spans="1:77" ht="41.45" customHeight="1">
      <c r="A46" s="64" t="s">
        <v>242</v>
      </c>
      <c r="C46" s="65"/>
      <c r="D46" s="65" t="s">
        <v>64</v>
      </c>
      <c r="E46" s="66">
        <v>162.49664490415162</v>
      </c>
      <c r="F46" s="68">
        <v>99.9986031955407</v>
      </c>
      <c r="G46" s="100" t="s">
        <v>1379</v>
      </c>
      <c r="H46" s="65"/>
      <c r="I46" s="69" t="s">
        <v>242</v>
      </c>
      <c r="J46" s="70"/>
      <c r="K46" s="70"/>
      <c r="L46" s="69" t="s">
        <v>1561</v>
      </c>
      <c r="M46" s="73">
        <v>1.465508366138975</v>
      </c>
      <c r="N46" s="74">
        <v>2750.2861328125</v>
      </c>
      <c r="O46" s="74">
        <v>8948.5498046875</v>
      </c>
      <c r="P46" s="75"/>
      <c r="Q46" s="76"/>
      <c r="R46" s="76"/>
      <c r="S46" s="86"/>
      <c r="T46" s="48">
        <v>0</v>
      </c>
      <c r="U46" s="48">
        <v>1</v>
      </c>
      <c r="V46" s="49">
        <v>0</v>
      </c>
      <c r="W46" s="49">
        <v>0.058824</v>
      </c>
      <c r="X46" s="49">
        <v>0</v>
      </c>
      <c r="Y46" s="49">
        <v>0.56657</v>
      </c>
      <c r="Z46" s="49">
        <v>0</v>
      </c>
      <c r="AA46" s="49">
        <v>0</v>
      </c>
      <c r="AB46" s="71">
        <v>46</v>
      </c>
      <c r="AC46" s="71"/>
      <c r="AD46" s="72"/>
      <c r="AE46" s="78" t="s">
        <v>947</v>
      </c>
      <c r="AF46" s="78">
        <v>1658</v>
      </c>
      <c r="AG46" s="78">
        <v>2012</v>
      </c>
      <c r="AH46" s="78">
        <v>36851</v>
      </c>
      <c r="AI46" s="78">
        <v>50772</v>
      </c>
      <c r="AJ46" s="78"/>
      <c r="AK46" s="78" t="s">
        <v>1057</v>
      </c>
      <c r="AL46" s="78" t="s">
        <v>1144</v>
      </c>
      <c r="AM46" s="83" t="s">
        <v>1197</v>
      </c>
      <c r="AN46" s="78"/>
      <c r="AO46" s="80">
        <v>39839.81054398148</v>
      </c>
      <c r="AP46" s="83" t="s">
        <v>1274</v>
      </c>
      <c r="AQ46" s="78" t="b">
        <v>1</v>
      </c>
      <c r="AR46" s="78" t="b">
        <v>0</v>
      </c>
      <c r="AS46" s="78" t="b">
        <v>1</v>
      </c>
      <c r="AT46" s="78" t="s">
        <v>839</v>
      </c>
      <c r="AU46" s="78">
        <v>61</v>
      </c>
      <c r="AV46" s="83" t="s">
        <v>1347</v>
      </c>
      <c r="AW46" s="78" t="b">
        <v>0</v>
      </c>
      <c r="AX46" s="78" t="s">
        <v>1399</v>
      </c>
      <c r="AY46" s="83" t="s">
        <v>1443</v>
      </c>
      <c r="AZ46" s="78" t="s">
        <v>66</v>
      </c>
      <c r="BA46" s="78" t="str">
        <f>REPLACE(INDEX(GroupVertices[Group],MATCH(Vertices[[#This Row],[Vertex]],GroupVertices[Vertex],0)),1,1,"")</f>
        <v>2</v>
      </c>
      <c r="BB46" s="48"/>
      <c r="BC46" s="48"/>
      <c r="BD46" s="48"/>
      <c r="BE46" s="48"/>
      <c r="BF46" s="48" t="s">
        <v>451</v>
      </c>
      <c r="BG46" s="48" t="s">
        <v>451</v>
      </c>
      <c r="BH46" s="121" t="s">
        <v>2157</v>
      </c>
      <c r="BI46" s="121" t="s">
        <v>2157</v>
      </c>
      <c r="BJ46" s="121" t="s">
        <v>2244</v>
      </c>
      <c r="BK46" s="121" t="s">
        <v>2244</v>
      </c>
      <c r="BL46" s="121">
        <v>0</v>
      </c>
      <c r="BM46" s="124">
        <v>0</v>
      </c>
      <c r="BN46" s="121">
        <v>0</v>
      </c>
      <c r="BO46" s="124">
        <v>0</v>
      </c>
      <c r="BP46" s="121">
        <v>0</v>
      </c>
      <c r="BQ46" s="124">
        <v>0</v>
      </c>
      <c r="BR46" s="121">
        <v>7</v>
      </c>
      <c r="BS46" s="124">
        <v>100</v>
      </c>
      <c r="BT46" s="121">
        <v>7</v>
      </c>
      <c r="BU46" s="2"/>
      <c r="BV46" s="3"/>
      <c r="BW46" s="3"/>
      <c r="BX46" s="3"/>
      <c r="BY46" s="3"/>
    </row>
    <row r="47" spans="1:77" ht="41.45" customHeight="1">
      <c r="A47" s="64" t="s">
        <v>243</v>
      </c>
      <c r="C47" s="65"/>
      <c r="D47" s="65" t="s">
        <v>64</v>
      </c>
      <c r="E47" s="66">
        <v>275.99626024538185</v>
      </c>
      <c r="F47" s="68">
        <v>99.6793876604306</v>
      </c>
      <c r="G47" s="100" t="s">
        <v>519</v>
      </c>
      <c r="H47" s="65"/>
      <c r="I47" s="69" t="s">
        <v>243</v>
      </c>
      <c r="J47" s="70"/>
      <c r="K47" s="70"/>
      <c r="L47" s="69" t="s">
        <v>1562</v>
      </c>
      <c r="M47" s="73">
        <v>107.84940570049544</v>
      </c>
      <c r="N47" s="74">
        <v>2410.415283203125</v>
      </c>
      <c r="O47" s="74">
        <v>7100.7470703125</v>
      </c>
      <c r="P47" s="75"/>
      <c r="Q47" s="76"/>
      <c r="R47" s="76"/>
      <c r="S47" s="86"/>
      <c r="T47" s="48">
        <v>0</v>
      </c>
      <c r="U47" s="48">
        <v>1</v>
      </c>
      <c r="V47" s="49">
        <v>0</v>
      </c>
      <c r="W47" s="49">
        <v>0.00495</v>
      </c>
      <c r="X47" s="49">
        <v>0.011342</v>
      </c>
      <c r="Y47" s="49">
        <v>0.422775</v>
      </c>
      <c r="Z47" s="49">
        <v>0</v>
      </c>
      <c r="AA47" s="49">
        <v>0</v>
      </c>
      <c r="AB47" s="71">
        <v>47</v>
      </c>
      <c r="AC47" s="71"/>
      <c r="AD47" s="72"/>
      <c r="AE47" s="78" t="s">
        <v>948</v>
      </c>
      <c r="AF47" s="78">
        <v>127650</v>
      </c>
      <c r="AG47" s="78">
        <v>455878</v>
      </c>
      <c r="AH47" s="78">
        <v>4665</v>
      </c>
      <c r="AI47" s="78">
        <v>1990</v>
      </c>
      <c r="AJ47" s="78"/>
      <c r="AK47" s="78" t="s">
        <v>1058</v>
      </c>
      <c r="AL47" s="78" t="s">
        <v>867</v>
      </c>
      <c r="AM47" s="83" t="s">
        <v>1198</v>
      </c>
      <c r="AN47" s="78"/>
      <c r="AO47" s="80">
        <v>39975.7328125</v>
      </c>
      <c r="AP47" s="83" t="s">
        <v>1275</v>
      </c>
      <c r="AQ47" s="78" t="b">
        <v>0</v>
      </c>
      <c r="AR47" s="78" t="b">
        <v>0</v>
      </c>
      <c r="AS47" s="78" t="b">
        <v>0</v>
      </c>
      <c r="AT47" s="78" t="s">
        <v>839</v>
      </c>
      <c r="AU47" s="78">
        <v>922</v>
      </c>
      <c r="AV47" s="83" t="s">
        <v>1347</v>
      </c>
      <c r="AW47" s="78" t="b">
        <v>1</v>
      </c>
      <c r="AX47" s="78" t="s">
        <v>1399</v>
      </c>
      <c r="AY47" s="83" t="s">
        <v>1444</v>
      </c>
      <c r="AZ47" s="78" t="s">
        <v>66</v>
      </c>
      <c r="BA47" s="78" t="str">
        <f>REPLACE(INDEX(GroupVertices[Group],MATCH(Vertices[[#This Row],[Vertex]],GroupVertices[Vertex],0)),1,1,"")</f>
        <v>1</v>
      </c>
      <c r="BB47" s="48"/>
      <c r="BC47" s="48"/>
      <c r="BD47" s="48"/>
      <c r="BE47" s="48"/>
      <c r="BF47" s="48" t="s">
        <v>451</v>
      </c>
      <c r="BG47" s="48" t="s">
        <v>451</v>
      </c>
      <c r="BH47" s="121" t="s">
        <v>2158</v>
      </c>
      <c r="BI47" s="121" t="s">
        <v>2158</v>
      </c>
      <c r="BJ47" s="121" t="s">
        <v>2245</v>
      </c>
      <c r="BK47" s="121" t="s">
        <v>2245</v>
      </c>
      <c r="BL47" s="121">
        <v>2</v>
      </c>
      <c r="BM47" s="124">
        <v>10</v>
      </c>
      <c r="BN47" s="121">
        <v>1</v>
      </c>
      <c r="BO47" s="124">
        <v>5</v>
      </c>
      <c r="BP47" s="121">
        <v>0</v>
      </c>
      <c r="BQ47" s="124">
        <v>0</v>
      </c>
      <c r="BR47" s="121">
        <v>17</v>
      </c>
      <c r="BS47" s="124">
        <v>85</v>
      </c>
      <c r="BT47" s="121">
        <v>20</v>
      </c>
      <c r="BU47" s="2"/>
      <c r="BV47" s="3"/>
      <c r="BW47" s="3"/>
      <c r="BX47" s="3"/>
      <c r="BY47" s="3"/>
    </row>
    <row r="48" spans="1:77" ht="41.45" customHeight="1">
      <c r="A48" s="64" t="s">
        <v>272</v>
      </c>
      <c r="C48" s="65"/>
      <c r="D48" s="65" t="s">
        <v>64</v>
      </c>
      <c r="E48" s="66">
        <v>170.3464352069309</v>
      </c>
      <c r="F48" s="68">
        <v>99.97652580783792</v>
      </c>
      <c r="G48" s="100" t="s">
        <v>544</v>
      </c>
      <c r="H48" s="65"/>
      <c r="I48" s="69" t="s">
        <v>272</v>
      </c>
      <c r="J48" s="70"/>
      <c r="K48" s="70"/>
      <c r="L48" s="69" t="s">
        <v>1563</v>
      </c>
      <c r="M48" s="73">
        <v>8.823165774549055</v>
      </c>
      <c r="N48" s="74">
        <v>1858.5849609375</v>
      </c>
      <c r="O48" s="74">
        <v>6635.763671875</v>
      </c>
      <c r="P48" s="75"/>
      <c r="Q48" s="76"/>
      <c r="R48" s="76"/>
      <c r="S48" s="86"/>
      <c r="T48" s="48">
        <v>4</v>
      </c>
      <c r="U48" s="48">
        <v>2</v>
      </c>
      <c r="V48" s="49">
        <v>898</v>
      </c>
      <c r="W48" s="49">
        <v>0.006211</v>
      </c>
      <c r="X48" s="49">
        <v>0.055375</v>
      </c>
      <c r="Y48" s="49">
        <v>1.604561</v>
      </c>
      <c r="Z48" s="49">
        <v>0.08333333333333333</v>
      </c>
      <c r="AA48" s="49">
        <v>0</v>
      </c>
      <c r="AB48" s="71">
        <v>48</v>
      </c>
      <c r="AC48" s="71"/>
      <c r="AD48" s="72"/>
      <c r="AE48" s="78" t="s">
        <v>949</v>
      </c>
      <c r="AF48" s="78">
        <v>1182</v>
      </c>
      <c r="AG48" s="78">
        <v>33402</v>
      </c>
      <c r="AH48" s="78">
        <v>77665</v>
      </c>
      <c r="AI48" s="78">
        <v>7895</v>
      </c>
      <c r="AJ48" s="78"/>
      <c r="AK48" s="78" t="s">
        <v>1059</v>
      </c>
      <c r="AL48" s="78" t="s">
        <v>867</v>
      </c>
      <c r="AM48" s="83" t="s">
        <v>1199</v>
      </c>
      <c r="AN48" s="78"/>
      <c r="AO48" s="80">
        <v>39778.86753472222</v>
      </c>
      <c r="AP48" s="83" t="s">
        <v>1276</v>
      </c>
      <c r="AQ48" s="78" t="b">
        <v>0</v>
      </c>
      <c r="AR48" s="78" t="b">
        <v>0</v>
      </c>
      <c r="AS48" s="78" t="b">
        <v>1</v>
      </c>
      <c r="AT48" s="78" t="s">
        <v>839</v>
      </c>
      <c r="AU48" s="78">
        <v>415</v>
      </c>
      <c r="AV48" s="83" t="s">
        <v>1347</v>
      </c>
      <c r="AW48" s="78" t="b">
        <v>1</v>
      </c>
      <c r="AX48" s="78" t="s">
        <v>1399</v>
      </c>
      <c r="AY48" s="83" t="s">
        <v>1445</v>
      </c>
      <c r="AZ48" s="78" t="s">
        <v>66</v>
      </c>
      <c r="BA48" s="78" t="str">
        <f>REPLACE(INDEX(GroupVertices[Group],MATCH(Vertices[[#This Row],[Vertex]],GroupVertices[Vertex],0)),1,1,"")</f>
        <v>1</v>
      </c>
      <c r="BB48" s="48"/>
      <c r="BC48" s="48"/>
      <c r="BD48" s="48"/>
      <c r="BE48" s="48"/>
      <c r="BF48" s="48" t="s">
        <v>451</v>
      </c>
      <c r="BG48" s="48" t="s">
        <v>451</v>
      </c>
      <c r="BH48" s="121" t="s">
        <v>2159</v>
      </c>
      <c r="BI48" s="121" t="s">
        <v>2205</v>
      </c>
      <c r="BJ48" s="121" t="s">
        <v>2246</v>
      </c>
      <c r="BK48" s="121" t="s">
        <v>2246</v>
      </c>
      <c r="BL48" s="121">
        <v>3</v>
      </c>
      <c r="BM48" s="124">
        <v>12</v>
      </c>
      <c r="BN48" s="121">
        <v>1</v>
      </c>
      <c r="BO48" s="124">
        <v>4</v>
      </c>
      <c r="BP48" s="121">
        <v>0</v>
      </c>
      <c r="BQ48" s="124">
        <v>0</v>
      </c>
      <c r="BR48" s="121">
        <v>21</v>
      </c>
      <c r="BS48" s="124">
        <v>84</v>
      </c>
      <c r="BT48" s="121">
        <v>25</v>
      </c>
      <c r="BU48" s="2"/>
      <c r="BV48" s="3"/>
      <c r="BW48" s="3"/>
      <c r="BX48" s="3"/>
      <c r="BY48" s="3"/>
    </row>
    <row r="49" spans="1:77" ht="41.45" customHeight="1">
      <c r="A49" s="64" t="s">
        <v>244</v>
      </c>
      <c r="C49" s="65"/>
      <c r="D49" s="65" t="s">
        <v>64</v>
      </c>
      <c r="E49" s="66">
        <v>162</v>
      </c>
      <c r="F49" s="68">
        <v>100</v>
      </c>
      <c r="G49" s="100" t="s">
        <v>1380</v>
      </c>
      <c r="H49" s="65"/>
      <c r="I49" s="69" t="s">
        <v>244</v>
      </c>
      <c r="J49" s="70"/>
      <c r="K49" s="70"/>
      <c r="L49" s="69" t="s">
        <v>1564</v>
      </c>
      <c r="M49" s="73">
        <v>1</v>
      </c>
      <c r="N49" s="74">
        <v>2605.327392578125</v>
      </c>
      <c r="O49" s="74">
        <v>7841.31787109375</v>
      </c>
      <c r="P49" s="75"/>
      <c r="Q49" s="76"/>
      <c r="R49" s="76"/>
      <c r="S49" s="86"/>
      <c r="T49" s="48">
        <v>0</v>
      </c>
      <c r="U49" s="48">
        <v>1</v>
      </c>
      <c r="V49" s="49">
        <v>0</v>
      </c>
      <c r="W49" s="49">
        <v>0.058824</v>
      </c>
      <c r="X49" s="49">
        <v>0</v>
      </c>
      <c r="Y49" s="49">
        <v>0.56657</v>
      </c>
      <c r="Z49" s="49">
        <v>0</v>
      </c>
      <c r="AA49" s="49">
        <v>0</v>
      </c>
      <c r="AB49" s="71">
        <v>49</v>
      </c>
      <c r="AC49" s="71"/>
      <c r="AD49" s="72"/>
      <c r="AE49" s="78" t="s">
        <v>950</v>
      </c>
      <c r="AF49" s="78">
        <v>468</v>
      </c>
      <c r="AG49" s="78">
        <v>26</v>
      </c>
      <c r="AH49" s="78">
        <v>1045</v>
      </c>
      <c r="AI49" s="78">
        <v>3639</v>
      </c>
      <c r="AJ49" s="78"/>
      <c r="AK49" s="78"/>
      <c r="AL49" s="78"/>
      <c r="AM49" s="78"/>
      <c r="AN49" s="78"/>
      <c r="AO49" s="80">
        <v>40176.63631944444</v>
      </c>
      <c r="AP49" s="78"/>
      <c r="AQ49" s="78" t="b">
        <v>0</v>
      </c>
      <c r="AR49" s="78" t="b">
        <v>0</v>
      </c>
      <c r="AS49" s="78" t="b">
        <v>0</v>
      </c>
      <c r="AT49" s="78" t="s">
        <v>839</v>
      </c>
      <c r="AU49" s="78">
        <v>1</v>
      </c>
      <c r="AV49" s="83" t="s">
        <v>1353</v>
      </c>
      <c r="AW49" s="78" t="b">
        <v>0</v>
      </c>
      <c r="AX49" s="78" t="s">
        <v>1399</v>
      </c>
      <c r="AY49" s="83" t="s">
        <v>1446</v>
      </c>
      <c r="AZ49" s="78" t="s">
        <v>66</v>
      </c>
      <c r="BA49" s="78" t="str">
        <f>REPLACE(INDEX(GroupVertices[Group],MATCH(Vertices[[#This Row],[Vertex]],GroupVertices[Vertex],0)),1,1,"")</f>
        <v>2</v>
      </c>
      <c r="BB49" s="48"/>
      <c r="BC49" s="48"/>
      <c r="BD49" s="48"/>
      <c r="BE49" s="48"/>
      <c r="BF49" s="48" t="s">
        <v>451</v>
      </c>
      <c r="BG49" s="48" t="s">
        <v>451</v>
      </c>
      <c r="BH49" s="121" t="s">
        <v>2157</v>
      </c>
      <c r="BI49" s="121" t="s">
        <v>2157</v>
      </c>
      <c r="BJ49" s="121" t="s">
        <v>2244</v>
      </c>
      <c r="BK49" s="121" t="s">
        <v>2244</v>
      </c>
      <c r="BL49" s="121">
        <v>0</v>
      </c>
      <c r="BM49" s="124">
        <v>0</v>
      </c>
      <c r="BN49" s="121">
        <v>0</v>
      </c>
      <c r="BO49" s="124">
        <v>0</v>
      </c>
      <c r="BP49" s="121">
        <v>0</v>
      </c>
      <c r="BQ49" s="124">
        <v>0</v>
      </c>
      <c r="BR49" s="121">
        <v>7</v>
      </c>
      <c r="BS49" s="124">
        <v>100</v>
      </c>
      <c r="BT49" s="121">
        <v>7</v>
      </c>
      <c r="BU49" s="2"/>
      <c r="BV49" s="3"/>
      <c r="BW49" s="3"/>
      <c r="BX49" s="3"/>
      <c r="BY49" s="3"/>
    </row>
    <row r="50" spans="1:77" ht="41.45" customHeight="1">
      <c r="A50" s="64" t="s">
        <v>245</v>
      </c>
      <c r="C50" s="65"/>
      <c r="D50" s="65" t="s">
        <v>64</v>
      </c>
      <c r="E50" s="66">
        <v>991.1361638330038</v>
      </c>
      <c r="F50" s="68">
        <v>97.6680701214594</v>
      </c>
      <c r="G50" s="100" t="s">
        <v>520</v>
      </c>
      <c r="H50" s="65"/>
      <c r="I50" s="69" t="s">
        <v>245</v>
      </c>
      <c r="J50" s="70"/>
      <c r="K50" s="70"/>
      <c r="L50" s="69" t="s">
        <v>1565</v>
      </c>
      <c r="M50" s="73">
        <v>778.1544975216333</v>
      </c>
      <c r="N50" s="74">
        <v>8381.228515625</v>
      </c>
      <c r="O50" s="74">
        <v>5928.81884765625</v>
      </c>
      <c r="P50" s="75"/>
      <c r="Q50" s="76"/>
      <c r="R50" s="76"/>
      <c r="S50" s="86"/>
      <c r="T50" s="48">
        <v>2</v>
      </c>
      <c r="U50" s="48">
        <v>1</v>
      </c>
      <c r="V50" s="49">
        <v>0</v>
      </c>
      <c r="W50" s="49">
        <v>1</v>
      </c>
      <c r="X50" s="49">
        <v>0</v>
      </c>
      <c r="Y50" s="49">
        <v>1.29824</v>
      </c>
      <c r="Z50" s="49">
        <v>0</v>
      </c>
      <c r="AA50" s="49">
        <v>0</v>
      </c>
      <c r="AB50" s="71">
        <v>50</v>
      </c>
      <c r="AC50" s="71"/>
      <c r="AD50" s="72"/>
      <c r="AE50" s="78" t="s">
        <v>951</v>
      </c>
      <c r="AF50" s="78">
        <v>6889</v>
      </c>
      <c r="AG50" s="78">
        <v>3315603</v>
      </c>
      <c r="AH50" s="78">
        <v>213079</v>
      </c>
      <c r="AI50" s="78">
        <v>1926</v>
      </c>
      <c r="AJ50" s="78"/>
      <c r="AK50" s="78" t="s">
        <v>1060</v>
      </c>
      <c r="AL50" s="78" t="s">
        <v>1145</v>
      </c>
      <c r="AM50" s="83" t="s">
        <v>1200</v>
      </c>
      <c r="AN50" s="78"/>
      <c r="AO50" s="80">
        <v>39730.46368055556</v>
      </c>
      <c r="AP50" s="83" t="s">
        <v>1277</v>
      </c>
      <c r="AQ50" s="78" t="b">
        <v>0</v>
      </c>
      <c r="AR50" s="78" t="b">
        <v>0</v>
      </c>
      <c r="AS50" s="78" t="b">
        <v>1</v>
      </c>
      <c r="AT50" s="78" t="s">
        <v>839</v>
      </c>
      <c r="AU50" s="78">
        <v>31515</v>
      </c>
      <c r="AV50" s="83" t="s">
        <v>1359</v>
      </c>
      <c r="AW50" s="78" t="b">
        <v>1</v>
      </c>
      <c r="AX50" s="78" t="s">
        <v>1399</v>
      </c>
      <c r="AY50" s="83" t="s">
        <v>1447</v>
      </c>
      <c r="AZ50" s="78" t="s">
        <v>66</v>
      </c>
      <c r="BA50" s="78" t="str">
        <f>REPLACE(INDEX(GroupVertices[Group],MATCH(Vertices[[#This Row],[Vertex]],GroupVertices[Vertex],0)),1,1,"")</f>
        <v>23</v>
      </c>
      <c r="BB50" s="48" t="s">
        <v>428</v>
      </c>
      <c r="BC50" s="48" t="s">
        <v>428</v>
      </c>
      <c r="BD50" s="48" t="s">
        <v>444</v>
      </c>
      <c r="BE50" s="48" t="s">
        <v>444</v>
      </c>
      <c r="BF50" s="48" t="s">
        <v>451</v>
      </c>
      <c r="BG50" s="48" t="s">
        <v>451</v>
      </c>
      <c r="BH50" s="121" t="s">
        <v>2160</v>
      </c>
      <c r="BI50" s="121" t="s">
        <v>2160</v>
      </c>
      <c r="BJ50" s="121" t="s">
        <v>2247</v>
      </c>
      <c r="BK50" s="121" t="s">
        <v>2247</v>
      </c>
      <c r="BL50" s="121">
        <v>0</v>
      </c>
      <c r="BM50" s="124">
        <v>0</v>
      </c>
      <c r="BN50" s="121">
        <v>2</v>
      </c>
      <c r="BO50" s="124">
        <v>4.761904761904762</v>
      </c>
      <c r="BP50" s="121">
        <v>0</v>
      </c>
      <c r="BQ50" s="124">
        <v>0</v>
      </c>
      <c r="BR50" s="121">
        <v>40</v>
      </c>
      <c r="BS50" s="124">
        <v>95.23809523809524</v>
      </c>
      <c r="BT50" s="121">
        <v>42</v>
      </c>
      <c r="BU50" s="2"/>
      <c r="BV50" s="3"/>
      <c r="BW50" s="3"/>
      <c r="BX50" s="3"/>
      <c r="BY50" s="3"/>
    </row>
    <row r="51" spans="1:77" ht="41.45" customHeight="1">
      <c r="A51" s="64" t="s">
        <v>246</v>
      </c>
      <c r="C51" s="65"/>
      <c r="D51" s="65" t="s">
        <v>64</v>
      </c>
      <c r="E51" s="66">
        <v>162.3593548475659</v>
      </c>
      <c r="F51" s="68">
        <v>99.9989893212447</v>
      </c>
      <c r="G51" s="100" t="s">
        <v>521</v>
      </c>
      <c r="H51" s="65"/>
      <c r="I51" s="69" t="s">
        <v>246</v>
      </c>
      <c r="J51" s="70"/>
      <c r="K51" s="70"/>
      <c r="L51" s="69" t="s">
        <v>1566</v>
      </c>
      <c r="M51" s="73">
        <v>1.336825539849802</v>
      </c>
      <c r="N51" s="74">
        <v>8381.228515625</v>
      </c>
      <c r="O51" s="74">
        <v>6540.5224609375</v>
      </c>
      <c r="P51" s="75"/>
      <c r="Q51" s="76"/>
      <c r="R51" s="76"/>
      <c r="S51" s="86"/>
      <c r="T51" s="48">
        <v>0</v>
      </c>
      <c r="U51" s="48">
        <v>1</v>
      </c>
      <c r="V51" s="49">
        <v>0</v>
      </c>
      <c r="W51" s="49">
        <v>1</v>
      </c>
      <c r="X51" s="49">
        <v>0</v>
      </c>
      <c r="Y51" s="49">
        <v>0.701752</v>
      </c>
      <c r="Z51" s="49">
        <v>0</v>
      </c>
      <c r="AA51" s="49">
        <v>0</v>
      </c>
      <c r="AB51" s="71">
        <v>51</v>
      </c>
      <c r="AC51" s="71"/>
      <c r="AD51" s="72"/>
      <c r="AE51" s="78" t="s">
        <v>952</v>
      </c>
      <c r="AF51" s="78">
        <v>606</v>
      </c>
      <c r="AG51" s="78">
        <v>1463</v>
      </c>
      <c r="AH51" s="78">
        <v>7243</v>
      </c>
      <c r="AI51" s="78">
        <v>48012</v>
      </c>
      <c r="AJ51" s="78"/>
      <c r="AK51" s="78" t="s">
        <v>1061</v>
      </c>
      <c r="AL51" s="78" t="s">
        <v>866</v>
      </c>
      <c r="AM51" s="78"/>
      <c r="AN51" s="78"/>
      <c r="AO51" s="80">
        <v>40375.130902777775</v>
      </c>
      <c r="AP51" s="83" t="s">
        <v>1278</v>
      </c>
      <c r="AQ51" s="78" t="b">
        <v>0</v>
      </c>
      <c r="AR51" s="78" t="b">
        <v>0</v>
      </c>
      <c r="AS51" s="78" t="b">
        <v>0</v>
      </c>
      <c r="AT51" s="78" t="s">
        <v>839</v>
      </c>
      <c r="AU51" s="78">
        <v>2</v>
      </c>
      <c r="AV51" s="83" t="s">
        <v>1360</v>
      </c>
      <c r="AW51" s="78" t="b">
        <v>0</v>
      </c>
      <c r="AX51" s="78" t="s">
        <v>1399</v>
      </c>
      <c r="AY51" s="83" t="s">
        <v>1448</v>
      </c>
      <c r="AZ51" s="78" t="s">
        <v>66</v>
      </c>
      <c r="BA51" s="78" t="str">
        <f>REPLACE(INDEX(GroupVertices[Group],MATCH(Vertices[[#This Row],[Vertex]],GroupVertices[Vertex],0)),1,1,"")</f>
        <v>23</v>
      </c>
      <c r="BB51" s="48"/>
      <c r="BC51" s="48"/>
      <c r="BD51" s="48"/>
      <c r="BE51" s="48"/>
      <c r="BF51" s="48"/>
      <c r="BG51" s="48"/>
      <c r="BH51" s="121" t="s">
        <v>2161</v>
      </c>
      <c r="BI51" s="121" t="s">
        <v>2161</v>
      </c>
      <c r="BJ51" s="121" t="s">
        <v>2248</v>
      </c>
      <c r="BK51" s="121" t="s">
        <v>2248</v>
      </c>
      <c r="BL51" s="121">
        <v>0</v>
      </c>
      <c r="BM51" s="124">
        <v>0</v>
      </c>
      <c r="BN51" s="121">
        <v>1</v>
      </c>
      <c r="BO51" s="124">
        <v>3.8461538461538463</v>
      </c>
      <c r="BP51" s="121">
        <v>0</v>
      </c>
      <c r="BQ51" s="124">
        <v>0</v>
      </c>
      <c r="BR51" s="121">
        <v>25</v>
      </c>
      <c r="BS51" s="124">
        <v>96.15384615384616</v>
      </c>
      <c r="BT51" s="121">
        <v>26</v>
      </c>
      <c r="BU51" s="2"/>
      <c r="BV51" s="3"/>
      <c r="BW51" s="3"/>
      <c r="BX51" s="3"/>
      <c r="BY51" s="3"/>
    </row>
    <row r="52" spans="1:77" ht="41.45" customHeight="1">
      <c r="A52" s="64" t="s">
        <v>247</v>
      </c>
      <c r="C52" s="65"/>
      <c r="D52" s="65" t="s">
        <v>64</v>
      </c>
      <c r="E52" s="66">
        <v>182.48122572755415</v>
      </c>
      <c r="F52" s="68">
        <v>99.94239693755193</v>
      </c>
      <c r="G52" s="100" t="s">
        <v>522</v>
      </c>
      <c r="H52" s="65"/>
      <c r="I52" s="69" t="s">
        <v>247</v>
      </c>
      <c r="J52" s="70"/>
      <c r="K52" s="70"/>
      <c r="L52" s="69" t="s">
        <v>1567</v>
      </c>
      <c r="M52" s="73">
        <v>20.19718061185709</v>
      </c>
      <c r="N52" s="74">
        <v>1025.725830078125</v>
      </c>
      <c r="O52" s="74">
        <v>848.9349365234375</v>
      </c>
      <c r="P52" s="75"/>
      <c r="Q52" s="76"/>
      <c r="R52" s="76"/>
      <c r="S52" s="86"/>
      <c r="T52" s="48">
        <v>1</v>
      </c>
      <c r="U52" s="48">
        <v>1</v>
      </c>
      <c r="V52" s="49">
        <v>0</v>
      </c>
      <c r="W52" s="49">
        <v>0</v>
      </c>
      <c r="X52" s="49">
        <v>0</v>
      </c>
      <c r="Y52" s="49">
        <v>0.999996</v>
      </c>
      <c r="Z52" s="49">
        <v>0</v>
      </c>
      <c r="AA52" s="49" t="s">
        <v>2498</v>
      </c>
      <c r="AB52" s="71">
        <v>52</v>
      </c>
      <c r="AC52" s="71"/>
      <c r="AD52" s="72"/>
      <c r="AE52" s="78" t="s">
        <v>953</v>
      </c>
      <c r="AF52" s="78">
        <v>53522</v>
      </c>
      <c r="AG52" s="78">
        <v>81927</v>
      </c>
      <c r="AH52" s="78">
        <v>57477</v>
      </c>
      <c r="AI52" s="78">
        <v>15303</v>
      </c>
      <c r="AJ52" s="78"/>
      <c r="AK52" s="78" t="s">
        <v>1062</v>
      </c>
      <c r="AL52" s="78" t="s">
        <v>1146</v>
      </c>
      <c r="AM52" s="83" t="s">
        <v>1201</v>
      </c>
      <c r="AN52" s="78"/>
      <c r="AO52" s="80">
        <v>40151.75350694444</v>
      </c>
      <c r="AP52" s="83" t="s">
        <v>1279</v>
      </c>
      <c r="AQ52" s="78" t="b">
        <v>0</v>
      </c>
      <c r="AR52" s="78" t="b">
        <v>0</v>
      </c>
      <c r="AS52" s="78" t="b">
        <v>0</v>
      </c>
      <c r="AT52" s="78" t="s">
        <v>839</v>
      </c>
      <c r="AU52" s="78">
        <v>677</v>
      </c>
      <c r="AV52" s="83" t="s">
        <v>1361</v>
      </c>
      <c r="AW52" s="78" t="b">
        <v>0</v>
      </c>
      <c r="AX52" s="78" t="s">
        <v>1399</v>
      </c>
      <c r="AY52" s="83" t="s">
        <v>1449</v>
      </c>
      <c r="AZ52" s="78" t="s">
        <v>66</v>
      </c>
      <c r="BA52" s="78" t="str">
        <f>REPLACE(INDEX(GroupVertices[Group],MATCH(Vertices[[#This Row],[Vertex]],GroupVertices[Vertex],0)),1,1,"")</f>
        <v>3</v>
      </c>
      <c r="BB52" s="48"/>
      <c r="BC52" s="48"/>
      <c r="BD52" s="48"/>
      <c r="BE52" s="48"/>
      <c r="BF52" s="48" t="s">
        <v>451</v>
      </c>
      <c r="BG52" s="48" t="s">
        <v>451</v>
      </c>
      <c r="BH52" s="121" t="s">
        <v>2162</v>
      </c>
      <c r="BI52" s="121" t="s">
        <v>2206</v>
      </c>
      <c r="BJ52" s="121" t="s">
        <v>2022</v>
      </c>
      <c r="BK52" s="121" t="s">
        <v>2290</v>
      </c>
      <c r="BL52" s="121">
        <v>4</v>
      </c>
      <c r="BM52" s="124">
        <v>6.349206349206349</v>
      </c>
      <c r="BN52" s="121">
        <v>1</v>
      </c>
      <c r="BO52" s="124">
        <v>1.5873015873015872</v>
      </c>
      <c r="BP52" s="121">
        <v>0</v>
      </c>
      <c r="BQ52" s="124">
        <v>0</v>
      </c>
      <c r="BR52" s="121">
        <v>58</v>
      </c>
      <c r="BS52" s="124">
        <v>92.06349206349206</v>
      </c>
      <c r="BT52" s="121">
        <v>63</v>
      </c>
      <c r="BU52" s="2"/>
      <c r="BV52" s="3"/>
      <c r="BW52" s="3"/>
      <c r="BX52" s="3"/>
      <c r="BY52" s="3"/>
    </row>
    <row r="53" spans="1:77" ht="41.45" customHeight="1">
      <c r="A53" s="64" t="s">
        <v>248</v>
      </c>
      <c r="C53" s="65"/>
      <c r="D53" s="65" t="s">
        <v>64</v>
      </c>
      <c r="E53" s="66">
        <v>162.11353312511824</v>
      </c>
      <c r="F53" s="68">
        <v>99.99968069021928</v>
      </c>
      <c r="G53" s="100" t="s">
        <v>523</v>
      </c>
      <c r="H53" s="65"/>
      <c r="I53" s="69" t="s">
        <v>248</v>
      </c>
      <c r="J53" s="70"/>
      <c r="K53" s="70"/>
      <c r="L53" s="69" t="s">
        <v>1568</v>
      </c>
      <c r="M53" s="73">
        <v>1.1064153062573487</v>
      </c>
      <c r="N53" s="74">
        <v>5758.5859375</v>
      </c>
      <c r="O53" s="74">
        <v>7199.27978515625</v>
      </c>
      <c r="P53" s="75"/>
      <c r="Q53" s="76"/>
      <c r="R53" s="76"/>
      <c r="S53" s="86"/>
      <c r="T53" s="48">
        <v>0</v>
      </c>
      <c r="U53" s="48">
        <v>1</v>
      </c>
      <c r="V53" s="49">
        <v>0</v>
      </c>
      <c r="W53" s="49">
        <v>0.005155</v>
      </c>
      <c r="X53" s="49">
        <v>0.000765</v>
      </c>
      <c r="Y53" s="49">
        <v>0.467868</v>
      </c>
      <c r="Z53" s="49">
        <v>0</v>
      </c>
      <c r="AA53" s="49">
        <v>0</v>
      </c>
      <c r="AB53" s="71">
        <v>53</v>
      </c>
      <c r="AC53" s="71"/>
      <c r="AD53" s="72"/>
      <c r="AE53" s="78" t="s">
        <v>954</v>
      </c>
      <c r="AF53" s="78">
        <v>599</v>
      </c>
      <c r="AG53" s="78">
        <v>480</v>
      </c>
      <c r="AH53" s="78">
        <v>17422</v>
      </c>
      <c r="AI53" s="78">
        <v>6149</v>
      </c>
      <c r="AJ53" s="78"/>
      <c r="AK53" s="78" t="s">
        <v>1063</v>
      </c>
      <c r="AL53" s="78" t="s">
        <v>867</v>
      </c>
      <c r="AM53" s="78"/>
      <c r="AN53" s="78"/>
      <c r="AO53" s="80">
        <v>41103.044016203705</v>
      </c>
      <c r="AP53" s="83" t="s">
        <v>1280</v>
      </c>
      <c r="AQ53" s="78" t="b">
        <v>1</v>
      </c>
      <c r="AR53" s="78" t="b">
        <v>0</v>
      </c>
      <c r="AS53" s="78" t="b">
        <v>1</v>
      </c>
      <c r="AT53" s="78" t="s">
        <v>839</v>
      </c>
      <c r="AU53" s="78">
        <v>3</v>
      </c>
      <c r="AV53" s="83" t="s">
        <v>1347</v>
      </c>
      <c r="AW53" s="78" t="b">
        <v>0</v>
      </c>
      <c r="AX53" s="78" t="s">
        <v>1399</v>
      </c>
      <c r="AY53" s="83" t="s">
        <v>1450</v>
      </c>
      <c r="AZ53" s="78" t="s">
        <v>66</v>
      </c>
      <c r="BA53" s="78" t="str">
        <f>REPLACE(INDEX(GroupVertices[Group],MATCH(Vertices[[#This Row],[Vertex]],GroupVertices[Vertex],0)),1,1,"")</f>
        <v>6</v>
      </c>
      <c r="BB53" s="48"/>
      <c r="BC53" s="48"/>
      <c r="BD53" s="48"/>
      <c r="BE53" s="48"/>
      <c r="BF53" s="48" t="s">
        <v>451</v>
      </c>
      <c r="BG53" s="48" t="s">
        <v>451</v>
      </c>
      <c r="BH53" s="121" t="s">
        <v>2163</v>
      </c>
      <c r="BI53" s="121" t="s">
        <v>2163</v>
      </c>
      <c r="BJ53" s="121" t="s">
        <v>2249</v>
      </c>
      <c r="BK53" s="121" t="s">
        <v>2249</v>
      </c>
      <c r="BL53" s="121">
        <v>1</v>
      </c>
      <c r="BM53" s="124">
        <v>4.761904761904762</v>
      </c>
      <c r="BN53" s="121">
        <v>0</v>
      </c>
      <c r="BO53" s="124">
        <v>0</v>
      </c>
      <c r="BP53" s="121">
        <v>0</v>
      </c>
      <c r="BQ53" s="124">
        <v>0</v>
      </c>
      <c r="BR53" s="121">
        <v>20</v>
      </c>
      <c r="BS53" s="124">
        <v>95.23809523809524</v>
      </c>
      <c r="BT53" s="121">
        <v>21</v>
      </c>
      <c r="BU53" s="2"/>
      <c r="BV53" s="3"/>
      <c r="BW53" s="3"/>
      <c r="BX53" s="3"/>
      <c r="BY53" s="3"/>
    </row>
    <row r="54" spans="1:77" ht="41.45" customHeight="1">
      <c r="A54" s="64" t="s">
        <v>293</v>
      </c>
      <c r="C54" s="65"/>
      <c r="D54" s="65" t="s">
        <v>64</v>
      </c>
      <c r="E54" s="66">
        <v>162.68920108551958</v>
      </c>
      <c r="F54" s="68">
        <v>99.99806163489937</v>
      </c>
      <c r="G54" s="100" t="s">
        <v>556</v>
      </c>
      <c r="H54" s="65"/>
      <c r="I54" s="69" t="s">
        <v>293</v>
      </c>
      <c r="J54" s="70"/>
      <c r="K54" s="70"/>
      <c r="L54" s="69" t="s">
        <v>1569</v>
      </c>
      <c r="M54" s="73">
        <v>1.6459924758706015</v>
      </c>
      <c r="N54" s="74">
        <v>5480.9208984375</v>
      </c>
      <c r="O54" s="74">
        <v>7828.13818359375</v>
      </c>
      <c r="P54" s="75"/>
      <c r="Q54" s="76"/>
      <c r="R54" s="76"/>
      <c r="S54" s="86"/>
      <c r="T54" s="48">
        <v>5</v>
      </c>
      <c r="U54" s="48">
        <v>1</v>
      </c>
      <c r="V54" s="49">
        <v>1058</v>
      </c>
      <c r="W54" s="49">
        <v>0.006536</v>
      </c>
      <c r="X54" s="49">
        <v>0.003734</v>
      </c>
      <c r="Y54" s="49">
        <v>1.86981</v>
      </c>
      <c r="Z54" s="49">
        <v>0</v>
      </c>
      <c r="AA54" s="49">
        <v>0</v>
      </c>
      <c r="AB54" s="71">
        <v>54</v>
      </c>
      <c r="AC54" s="71"/>
      <c r="AD54" s="72"/>
      <c r="AE54" s="78" t="s">
        <v>955</v>
      </c>
      <c r="AF54" s="78">
        <v>461</v>
      </c>
      <c r="AG54" s="78">
        <v>2782</v>
      </c>
      <c r="AH54" s="78">
        <v>12922</v>
      </c>
      <c r="AI54" s="78">
        <v>4805</v>
      </c>
      <c r="AJ54" s="78"/>
      <c r="AK54" s="78" t="s">
        <v>1064</v>
      </c>
      <c r="AL54" s="78"/>
      <c r="AM54" s="78"/>
      <c r="AN54" s="78"/>
      <c r="AO54" s="80">
        <v>39962.777291666665</v>
      </c>
      <c r="AP54" s="83" t="s">
        <v>1281</v>
      </c>
      <c r="AQ54" s="78" t="b">
        <v>1</v>
      </c>
      <c r="AR54" s="78" t="b">
        <v>0</v>
      </c>
      <c r="AS54" s="78" t="b">
        <v>1</v>
      </c>
      <c r="AT54" s="78" t="s">
        <v>839</v>
      </c>
      <c r="AU54" s="78">
        <v>12</v>
      </c>
      <c r="AV54" s="83" t="s">
        <v>1347</v>
      </c>
      <c r="AW54" s="78" t="b">
        <v>0</v>
      </c>
      <c r="AX54" s="78" t="s">
        <v>1399</v>
      </c>
      <c r="AY54" s="83" t="s">
        <v>1451</v>
      </c>
      <c r="AZ54" s="78" t="s">
        <v>66</v>
      </c>
      <c r="BA54" s="78" t="str">
        <f>REPLACE(INDEX(GroupVertices[Group],MATCH(Vertices[[#This Row],[Vertex]],GroupVertices[Vertex],0)),1,1,"")</f>
        <v>6</v>
      </c>
      <c r="BB54" s="48"/>
      <c r="BC54" s="48"/>
      <c r="BD54" s="48"/>
      <c r="BE54" s="48"/>
      <c r="BF54" s="48" t="s">
        <v>451</v>
      </c>
      <c r="BG54" s="48" t="s">
        <v>451</v>
      </c>
      <c r="BH54" s="121" t="s">
        <v>2164</v>
      </c>
      <c r="BI54" s="121" t="s">
        <v>2164</v>
      </c>
      <c r="BJ54" s="121" t="s">
        <v>2250</v>
      </c>
      <c r="BK54" s="121" t="s">
        <v>2250</v>
      </c>
      <c r="BL54" s="121">
        <v>1</v>
      </c>
      <c r="BM54" s="124">
        <v>5.2631578947368425</v>
      </c>
      <c r="BN54" s="121">
        <v>0</v>
      </c>
      <c r="BO54" s="124">
        <v>0</v>
      </c>
      <c r="BP54" s="121">
        <v>0</v>
      </c>
      <c r="BQ54" s="124">
        <v>0</v>
      </c>
      <c r="BR54" s="121">
        <v>18</v>
      </c>
      <c r="BS54" s="124">
        <v>94.73684210526316</v>
      </c>
      <c r="BT54" s="121">
        <v>19</v>
      </c>
      <c r="BU54" s="2"/>
      <c r="BV54" s="3"/>
      <c r="BW54" s="3"/>
      <c r="BX54" s="3"/>
      <c r="BY54" s="3"/>
    </row>
    <row r="55" spans="1:77" ht="41.45" customHeight="1">
      <c r="A55" s="64" t="s">
        <v>249</v>
      </c>
      <c r="C55" s="65"/>
      <c r="D55" s="65" t="s">
        <v>64</v>
      </c>
      <c r="E55" s="66">
        <v>162.0517651033028</v>
      </c>
      <c r="F55" s="68">
        <v>99.9998544116198</v>
      </c>
      <c r="G55" s="100" t="s">
        <v>524</v>
      </c>
      <c r="H55" s="65"/>
      <c r="I55" s="69" t="s">
        <v>249</v>
      </c>
      <c r="J55" s="70"/>
      <c r="K55" s="70"/>
      <c r="L55" s="69" t="s">
        <v>1570</v>
      </c>
      <c r="M55" s="73">
        <v>1.048519754174606</v>
      </c>
      <c r="N55" s="74">
        <v>6113.74853515625</v>
      </c>
      <c r="O55" s="74">
        <v>1799.8199462890625</v>
      </c>
      <c r="P55" s="75"/>
      <c r="Q55" s="76"/>
      <c r="R55" s="76"/>
      <c r="S55" s="86"/>
      <c r="T55" s="48">
        <v>0</v>
      </c>
      <c r="U55" s="48">
        <v>1</v>
      </c>
      <c r="V55" s="49">
        <v>0</v>
      </c>
      <c r="W55" s="49">
        <v>0.333333</v>
      </c>
      <c r="X55" s="49">
        <v>0</v>
      </c>
      <c r="Y55" s="49">
        <v>0.638295</v>
      </c>
      <c r="Z55" s="49">
        <v>0</v>
      </c>
      <c r="AA55" s="49">
        <v>0</v>
      </c>
      <c r="AB55" s="71">
        <v>55</v>
      </c>
      <c r="AC55" s="71"/>
      <c r="AD55" s="72"/>
      <c r="AE55" s="78" t="s">
        <v>956</v>
      </c>
      <c r="AF55" s="78">
        <v>90</v>
      </c>
      <c r="AG55" s="78">
        <v>233</v>
      </c>
      <c r="AH55" s="78">
        <v>10243</v>
      </c>
      <c r="AI55" s="78">
        <v>20022</v>
      </c>
      <c r="AJ55" s="78"/>
      <c r="AK55" s="78" t="s">
        <v>1065</v>
      </c>
      <c r="AL55" s="78" t="s">
        <v>1147</v>
      </c>
      <c r="AM55" s="78"/>
      <c r="AN55" s="78"/>
      <c r="AO55" s="80">
        <v>41780.6965625</v>
      </c>
      <c r="AP55" s="83" t="s">
        <v>1282</v>
      </c>
      <c r="AQ55" s="78" t="b">
        <v>0</v>
      </c>
      <c r="AR55" s="78" t="b">
        <v>0</v>
      </c>
      <c r="AS55" s="78" t="b">
        <v>1</v>
      </c>
      <c r="AT55" s="78" t="s">
        <v>839</v>
      </c>
      <c r="AU55" s="78">
        <v>0</v>
      </c>
      <c r="AV55" s="83" t="s">
        <v>1347</v>
      </c>
      <c r="AW55" s="78" t="b">
        <v>0</v>
      </c>
      <c r="AX55" s="78" t="s">
        <v>1399</v>
      </c>
      <c r="AY55" s="83" t="s">
        <v>1452</v>
      </c>
      <c r="AZ55" s="78" t="s">
        <v>66</v>
      </c>
      <c r="BA55" s="78" t="str">
        <f>REPLACE(INDEX(GroupVertices[Group],MATCH(Vertices[[#This Row],[Vertex]],GroupVertices[Vertex],0)),1,1,"")</f>
        <v>11</v>
      </c>
      <c r="BB55" s="48"/>
      <c r="BC55" s="48"/>
      <c r="BD55" s="48"/>
      <c r="BE55" s="48"/>
      <c r="BF55" s="48"/>
      <c r="BG55" s="48"/>
      <c r="BH55" s="121" t="s">
        <v>2165</v>
      </c>
      <c r="BI55" s="121" t="s">
        <v>2165</v>
      </c>
      <c r="BJ55" s="121" t="s">
        <v>2251</v>
      </c>
      <c r="BK55" s="121" t="s">
        <v>2251</v>
      </c>
      <c r="BL55" s="121">
        <v>1</v>
      </c>
      <c r="BM55" s="124">
        <v>4.761904761904762</v>
      </c>
      <c r="BN55" s="121">
        <v>1</v>
      </c>
      <c r="BO55" s="124">
        <v>4.761904761904762</v>
      </c>
      <c r="BP55" s="121">
        <v>0</v>
      </c>
      <c r="BQ55" s="124">
        <v>0</v>
      </c>
      <c r="BR55" s="121">
        <v>19</v>
      </c>
      <c r="BS55" s="124">
        <v>90.47619047619048</v>
      </c>
      <c r="BT55" s="121">
        <v>21</v>
      </c>
      <c r="BU55" s="2"/>
      <c r="BV55" s="3"/>
      <c r="BW55" s="3"/>
      <c r="BX55" s="3"/>
      <c r="BY55" s="3"/>
    </row>
    <row r="56" spans="1:77" ht="41.45" customHeight="1">
      <c r="A56" s="64" t="s">
        <v>266</v>
      </c>
      <c r="C56" s="65"/>
      <c r="D56" s="65" t="s">
        <v>64</v>
      </c>
      <c r="E56" s="66">
        <v>162.25582464096027</v>
      </c>
      <c r="F56" s="68">
        <v>99.9992804980051</v>
      </c>
      <c r="G56" s="100" t="s">
        <v>539</v>
      </c>
      <c r="H56" s="65"/>
      <c r="I56" s="69" t="s">
        <v>266</v>
      </c>
      <c r="J56" s="70"/>
      <c r="K56" s="70"/>
      <c r="L56" s="69" t="s">
        <v>1571</v>
      </c>
      <c r="M56" s="73">
        <v>1.2397860315005897</v>
      </c>
      <c r="N56" s="74">
        <v>6542.5556640625</v>
      </c>
      <c r="O56" s="74">
        <v>1799.8199462890625</v>
      </c>
      <c r="P56" s="75"/>
      <c r="Q56" s="76"/>
      <c r="R56" s="76"/>
      <c r="S56" s="86"/>
      <c r="T56" s="48">
        <v>3</v>
      </c>
      <c r="U56" s="48">
        <v>1</v>
      </c>
      <c r="V56" s="49">
        <v>2</v>
      </c>
      <c r="W56" s="49">
        <v>0.5</v>
      </c>
      <c r="X56" s="49">
        <v>0</v>
      </c>
      <c r="Y56" s="49">
        <v>1.723397</v>
      </c>
      <c r="Z56" s="49">
        <v>0</v>
      </c>
      <c r="AA56" s="49">
        <v>0</v>
      </c>
      <c r="AB56" s="71">
        <v>56</v>
      </c>
      <c r="AC56" s="71"/>
      <c r="AD56" s="72"/>
      <c r="AE56" s="78" t="s">
        <v>957</v>
      </c>
      <c r="AF56" s="78">
        <v>794</v>
      </c>
      <c r="AG56" s="78">
        <v>1049</v>
      </c>
      <c r="AH56" s="78">
        <v>4704</v>
      </c>
      <c r="AI56" s="78">
        <v>5492</v>
      </c>
      <c r="AJ56" s="78"/>
      <c r="AK56" s="78" t="s">
        <v>1066</v>
      </c>
      <c r="AL56" s="78" t="s">
        <v>867</v>
      </c>
      <c r="AM56" s="83" t="s">
        <v>1202</v>
      </c>
      <c r="AN56" s="78"/>
      <c r="AO56" s="80">
        <v>41729.88011574074</v>
      </c>
      <c r="AP56" s="83" t="s">
        <v>1283</v>
      </c>
      <c r="AQ56" s="78" t="b">
        <v>0</v>
      </c>
      <c r="AR56" s="78" t="b">
        <v>0</v>
      </c>
      <c r="AS56" s="78" t="b">
        <v>1</v>
      </c>
      <c r="AT56" s="78" t="s">
        <v>839</v>
      </c>
      <c r="AU56" s="78">
        <v>18</v>
      </c>
      <c r="AV56" s="83" t="s">
        <v>1361</v>
      </c>
      <c r="AW56" s="78" t="b">
        <v>0</v>
      </c>
      <c r="AX56" s="78" t="s">
        <v>1399</v>
      </c>
      <c r="AY56" s="83" t="s">
        <v>1453</v>
      </c>
      <c r="AZ56" s="78" t="s">
        <v>66</v>
      </c>
      <c r="BA56" s="78" t="str">
        <f>REPLACE(INDEX(GroupVertices[Group],MATCH(Vertices[[#This Row],[Vertex]],GroupVertices[Vertex],0)),1,1,"")</f>
        <v>11</v>
      </c>
      <c r="BB56" s="48"/>
      <c r="BC56" s="48"/>
      <c r="BD56" s="48"/>
      <c r="BE56" s="48"/>
      <c r="BF56" s="48" t="s">
        <v>462</v>
      </c>
      <c r="BG56" s="48" t="s">
        <v>462</v>
      </c>
      <c r="BH56" s="121" t="s">
        <v>1893</v>
      </c>
      <c r="BI56" s="121" t="s">
        <v>1893</v>
      </c>
      <c r="BJ56" s="121" t="s">
        <v>2030</v>
      </c>
      <c r="BK56" s="121" t="s">
        <v>2030</v>
      </c>
      <c r="BL56" s="121">
        <v>3</v>
      </c>
      <c r="BM56" s="124">
        <v>7.317073170731708</v>
      </c>
      <c r="BN56" s="121">
        <v>1</v>
      </c>
      <c r="BO56" s="124">
        <v>2.4390243902439024</v>
      </c>
      <c r="BP56" s="121">
        <v>0</v>
      </c>
      <c r="BQ56" s="124">
        <v>0</v>
      </c>
      <c r="BR56" s="121">
        <v>37</v>
      </c>
      <c r="BS56" s="124">
        <v>90.2439024390244</v>
      </c>
      <c r="BT56" s="121">
        <v>41</v>
      </c>
      <c r="BU56" s="2"/>
      <c r="BV56" s="3"/>
      <c r="BW56" s="3"/>
      <c r="BX56" s="3"/>
      <c r="BY56" s="3"/>
    </row>
    <row r="57" spans="1:77" ht="41.45" customHeight="1">
      <c r="A57" s="64" t="s">
        <v>250</v>
      </c>
      <c r="C57" s="65"/>
      <c r="D57" s="65" t="s">
        <v>64</v>
      </c>
      <c r="E57" s="66">
        <v>162.08002334810098</v>
      </c>
      <c r="F57" s="68">
        <v>99.99977493583737</v>
      </c>
      <c r="G57" s="100" t="s">
        <v>525</v>
      </c>
      <c r="H57" s="65"/>
      <c r="I57" s="69" t="s">
        <v>250</v>
      </c>
      <c r="J57" s="70"/>
      <c r="K57" s="70"/>
      <c r="L57" s="69" t="s">
        <v>1572</v>
      </c>
      <c r="M57" s="73">
        <v>1.0750063832650916</v>
      </c>
      <c r="N57" s="74">
        <v>957.4365844726562</v>
      </c>
      <c r="O57" s="74">
        <v>4999.57763671875</v>
      </c>
      <c r="P57" s="75"/>
      <c r="Q57" s="76"/>
      <c r="R57" s="76"/>
      <c r="S57" s="86"/>
      <c r="T57" s="48">
        <v>0</v>
      </c>
      <c r="U57" s="48">
        <v>2</v>
      </c>
      <c r="V57" s="49">
        <v>0</v>
      </c>
      <c r="W57" s="49">
        <v>0.004739</v>
      </c>
      <c r="X57" s="49">
        <v>0.046704</v>
      </c>
      <c r="Y57" s="49">
        <v>0.620943</v>
      </c>
      <c r="Z57" s="49">
        <v>0.5</v>
      </c>
      <c r="AA57" s="49">
        <v>0</v>
      </c>
      <c r="AB57" s="71">
        <v>57</v>
      </c>
      <c r="AC57" s="71"/>
      <c r="AD57" s="72"/>
      <c r="AE57" s="78" t="s">
        <v>958</v>
      </c>
      <c r="AF57" s="78">
        <v>296</v>
      </c>
      <c r="AG57" s="78">
        <v>346</v>
      </c>
      <c r="AH57" s="78">
        <v>53993</v>
      </c>
      <c r="AI57" s="78">
        <v>53224</v>
      </c>
      <c r="AJ57" s="78"/>
      <c r="AK57" s="78" t="s">
        <v>1067</v>
      </c>
      <c r="AL57" s="78" t="s">
        <v>1148</v>
      </c>
      <c r="AM57" s="78"/>
      <c r="AN57" s="78"/>
      <c r="AO57" s="80">
        <v>43073.14400462963</v>
      </c>
      <c r="AP57" s="78"/>
      <c r="AQ57" s="78" t="b">
        <v>1</v>
      </c>
      <c r="AR57" s="78" t="b">
        <v>1</v>
      </c>
      <c r="AS57" s="78" t="b">
        <v>0</v>
      </c>
      <c r="AT57" s="78" t="s">
        <v>839</v>
      </c>
      <c r="AU57" s="78">
        <v>5</v>
      </c>
      <c r="AV57" s="78"/>
      <c r="AW57" s="78" t="b">
        <v>0</v>
      </c>
      <c r="AX57" s="78" t="s">
        <v>1399</v>
      </c>
      <c r="AY57" s="83" t="s">
        <v>1454</v>
      </c>
      <c r="AZ57" s="78" t="s">
        <v>66</v>
      </c>
      <c r="BA57" s="78" t="str">
        <f>REPLACE(INDEX(GroupVertices[Group],MATCH(Vertices[[#This Row],[Vertex]],GroupVertices[Vertex],0)),1,1,"")</f>
        <v>1</v>
      </c>
      <c r="BB57" s="48"/>
      <c r="BC57" s="48"/>
      <c r="BD57" s="48"/>
      <c r="BE57" s="48"/>
      <c r="BF57" s="48" t="s">
        <v>450</v>
      </c>
      <c r="BG57" s="48" t="s">
        <v>450</v>
      </c>
      <c r="BH57" s="121" t="s">
        <v>2124</v>
      </c>
      <c r="BI57" s="121" t="s">
        <v>2124</v>
      </c>
      <c r="BJ57" s="121" t="s">
        <v>2213</v>
      </c>
      <c r="BK57" s="121" t="s">
        <v>2213</v>
      </c>
      <c r="BL57" s="121">
        <v>1</v>
      </c>
      <c r="BM57" s="124">
        <v>5</v>
      </c>
      <c r="BN57" s="121">
        <v>1</v>
      </c>
      <c r="BO57" s="124">
        <v>5</v>
      </c>
      <c r="BP57" s="121">
        <v>0</v>
      </c>
      <c r="BQ57" s="124">
        <v>0</v>
      </c>
      <c r="BR57" s="121">
        <v>18</v>
      </c>
      <c r="BS57" s="124">
        <v>90</v>
      </c>
      <c r="BT57" s="121">
        <v>20</v>
      </c>
      <c r="BU57" s="2"/>
      <c r="BV57" s="3"/>
      <c r="BW57" s="3"/>
      <c r="BX57" s="3"/>
      <c r="BY57" s="3"/>
    </row>
    <row r="58" spans="1:77" ht="41.45" customHeight="1">
      <c r="A58" s="64" t="s">
        <v>251</v>
      </c>
      <c r="C58" s="65"/>
      <c r="D58" s="65" t="s">
        <v>64</v>
      </c>
      <c r="E58" s="66">
        <v>162.01325386702922</v>
      </c>
      <c r="F58" s="68">
        <v>99.99996272374807</v>
      </c>
      <c r="G58" s="100" t="s">
        <v>526</v>
      </c>
      <c r="H58" s="65"/>
      <c r="I58" s="69" t="s">
        <v>251</v>
      </c>
      <c r="J58" s="70"/>
      <c r="K58" s="70"/>
      <c r="L58" s="69" t="s">
        <v>1573</v>
      </c>
      <c r="M58" s="73">
        <v>1.0124229322282807</v>
      </c>
      <c r="N58" s="74">
        <v>9394.771484375</v>
      </c>
      <c r="O58" s="74">
        <v>6540.5224609375</v>
      </c>
      <c r="P58" s="75"/>
      <c r="Q58" s="76"/>
      <c r="R58" s="76"/>
      <c r="S58" s="86"/>
      <c r="T58" s="48">
        <v>2</v>
      </c>
      <c r="U58" s="48">
        <v>1</v>
      </c>
      <c r="V58" s="49">
        <v>0</v>
      </c>
      <c r="W58" s="49">
        <v>1</v>
      </c>
      <c r="X58" s="49">
        <v>0</v>
      </c>
      <c r="Y58" s="49">
        <v>1.29824</v>
      </c>
      <c r="Z58" s="49">
        <v>0</v>
      </c>
      <c r="AA58" s="49">
        <v>0</v>
      </c>
      <c r="AB58" s="71">
        <v>58</v>
      </c>
      <c r="AC58" s="71"/>
      <c r="AD58" s="72"/>
      <c r="AE58" s="78" t="s">
        <v>959</v>
      </c>
      <c r="AF58" s="78">
        <v>89</v>
      </c>
      <c r="AG58" s="78">
        <v>79</v>
      </c>
      <c r="AH58" s="78">
        <v>134</v>
      </c>
      <c r="AI58" s="78">
        <v>9437</v>
      </c>
      <c r="AJ58" s="78"/>
      <c r="AK58" s="78"/>
      <c r="AL58" s="78" t="s">
        <v>1134</v>
      </c>
      <c r="AM58" s="78"/>
      <c r="AN58" s="78"/>
      <c r="AO58" s="80">
        <v>40264.24120370371</v>
      </c>
      <c r="AP58" s="78"/>
      <c r="AQ58" s="78" t="b">
        <v>1</v>
      </c>
      <c r="AR58" s="78" t="b">
        <v>0</v>
      </c>
      <c r="AS58" s="78" t="b">
        <v>0</v>
      </c>
      <c r="AT58" s="78" t="s">
        <v>839</v>
      </c>
      <c r="AU58" s="78">
        <v>1</v>
      </c>
      <c r="AV58" s="83" t="s">
        <v>1347</v>
      </c>
      <c r="AW58" s="78" t="b">
        <v>0</v>
      </c>
      <c r="AX58" s="78" t="s">
        <v>1399</v>
      </c>
      <c r="AY58" s="83" t="s">
        <v>1455</v>
      </c>
      <c r="AZ58" s="78" t="s">
        <v>66</v>
      </c>
      <c r="BA58" s="78" t="str">
        <f>REPLACE(INDEX(GroupVertices[Group],MATCH(Vertices[[#This Row],[Vertex]],GroupVertices[Vertex],0)),1,1,"")</f>
        <v>22</v>
      </c>
      <c r="BB58" s="48" t="s">
        <v>429</v>
      </c>
      <c r="BC58" s="48" t="s">
        <v>429</v>
      </c>
      <c r="BD58" s="48" t="s">
        <v>440</v>
      </c>
      <c r="BE58" s="48" t="s">
        <v>440</v>
      </c>
      <c r="BF58" s="48" t="s">
        <v>451</v>
      </c>
      <c r="BG58" s="48" t="s">
        <v>451</v>
      </c>
      <c r="BH58" s="121" t="s">
        <v>1904</v>
      </c>
      <c r="BI58" s="121" t="s">
        <v>1904</v>
      </c>
      <c r="BJ58" s="121" t="s">
        <v>2041</v>
      </c>
      <c r="BK58" s="121" t="s">
        <v>2041</v>
      </c>
      <c r="BL58" s="121">
        <v>2</v>
      </c>
      <c r="BM58" s="124">
        <v>5.2631578947368425</v>
      </c>
      <c r="BN58" s="121">
        <v>0</v>
      </c>
      <c r="BO58" s="124">
        <v>0</v>
      </c>
      <c r="BP58" s="121">
        <v>0</v>
      </c>
      <c r="BQ58" s="124">
        <v>0</v>
      </c>
      <c r="BR58" s="121">
        <v>36</v>
      </c>
      <c r="BS58" s="124">
        <v>94.73684210526316</v>
      </c>
      <c r="BT58" s="121">
        <v>38</v>
      </c>
      <c r="BU58" s="2"/>
      <c r="BV58" s="3"/>
      <c r="BW58" s="3"/>
      <c r="BX58" s="3"/>
      <c r="BY58" s="3"/>
    </row>
    <row r="59" spans="1:77" ht="41.45" customHeight="1">
      <c r="A59" s="64" t="s">
        <v>252</v>
      </c>
      <c r="C59" s="65"/>
      <c r="D59" s="65" t="s">
        <v>64</v>
      </c>
      <c r="E59" s="66">
        <v>162.07502188884465</v>
      </c>
      <c r="F59" s="68">
        <v>99.99978900234754</v>
      </c>
      <c r="G59" s="100" t="s">
        <v>527</v>
      </c>
      <c r="H59" s="65"/>
      <c r="I59" s="69" t="s">
        <v>252</v>
      </c>
      <c r="J59" s="70"/>
      <c r="K59" s="70"/>
      <c r="L59" s="69" t="s">
        <v>1574</v>
      </c>
      <c r="M59" s="73">
        <v>1.0703184843110234</v>
      </c>
      <c r="N59" s="74">
        <v>9394.771484375</v>
      </c>
      <c r="O59" s="74">
        <v>5928.81884765625</v>
      </c>
      <c r="P59" s="75"/>
      <c r="Q59" s="76"/>
      <c r="R59" s="76"/>
      <c r="S59" s="86"/>
      <c r="T59" s="48">
        <v>0</v>
      </c>
      <c r="U59" s="48">
        <v>1</v>
      </c>
      <c r="V59" s="49">
        <v>0</v>
      </c>
      <c r="W59" s="49">
        <v>1</v>
      </c>
      <c r="X59" s="49">
        <v>0</v>
      </c>
      <c r="Y59" s="49">
        <v>0.701752</v>
      </c>
      <c r="Z59" s="49">
        <v>0</v>
      </c>
      <c r="AA59" s="49">
        <v>0</v>
      </c>
      <c r="AB59" s="71">
        <v>59</v>
      </c>
      <c r="AC59" s="71"/>
      <c r="AD59" s="72"/>
      <c r="AE59" s="78" t="s">
        <v>960</v>
      </c>
      <c r="AF59" s="78">
        <v>243</v>
      </c>
      <c r="AG59" s="78">
        <v>326</v>
      </c>
      <c r="AH59" s="78">
        <v>2178</v>
      </c>
      <c r="AI59" s="78">
        <v>7275</v>
      </c>
      <c r="AJ59" s="78"/>
      <c r="AK59" s="78" t="s">
        <v>1068</v>
      </c>
      <c r="AL59" s="78" t="s">
        <v>1135</v>
      </c>
      <c r="AM59" s="83" t="s">
        <v>1203</v>
      </c>
      <c r="AN59" s="78"/>
      <c r="AO59" s="80">
        <v>42660.123877314814</v>
      </c>
      <c r="AP59" s="83" t="s">
        <v>1284</v>
      </c>
      <c r="AQ59" s="78" t="b">
        <v>1</v>
      </c>
      <c r="AR59" s="78" t="b">
        <v>0</v>
      </c>
      <c r="AS59" s="78" t="b">
        <v>0</v>
      </c>
      <c r="AT59" s="78" t="s">
        <v>839</v>
      </c>
      <c r="AU59" s="78">
        <v>3</v>
      </c>
      <c r="AV59" s="78"/>
      <c r="AW59" s="78" t="b">
        <v>0</v>
      </c>
      <c r="AX59" s="78" t="s">
        <v>1399</v>
      </c>
      <c r="AY59" s="83" t="s">
        <v>1456</v>
      </c>
      <c r="AZ59" s="78" t="s">
        <v>66</v>
      </c>
      <c r="BA59" s="78" t="str">
        <f>REPLACE(INDEX(GroupVertices[Group],MATCH(Vertices[[#This Row],[Vertex]],GroupVertices[Vertex],0)),1,1,"")</f>
        <v>22</v>
      </c>
      <c r="BB59" s="48"/>
      <c r="BC59" s="48"/>
      <c r="BD59" s="48"/>
      <c r="BE59" s="48"/>
      <c r="BF59" s="48" t="s">
        <v>451</v>
      </c>
      <c r="BG59" s="48" t="s">
        <v>451</v>
      </c>
      <c r="BH59" s="121" t="s">
        <v>2166</v>
      </c>
      <c r="BI59" s="121" t="s">
        <v>2166</v>
      </c>
      <c r="BJ59" s="121" t="s">
        <v>2252</v>
      </c>
      <c r="BK59" s="121" t="s">
        <v>2252</v>
      </c>
      <c r="BL59" s="121">
        <v>1</v>
      </c>
      <c r="BM59" s="124">
        <v>3.5714285714285716</v>
      </c>
      <c r="BN59" s="121">
        <v>0</v>
      </c>
      <c r="BO59" s="124">
        <v>0</v>
      </c>
      <c r="BP59" s="121">
        <v>0</v>
      </c>
      <c r="BQ59" s="124">
        <v>0</v>
      </c>
      <c r="BR59" s="121">
        <v>27</v>
      </c>
      <c r="BS59" s="124">
        <v>96.42857142857143</v>
      </c>
      <c r="BT59" s="121">
        <v>28</v>
      </c>
      <c r="BU59" s="2"/>
      <c r="BV59" s="3"/>
      <c r="BW59" s="3"/>
      <c r="BX59" s="3"/>
      <c r="BY59" s="3"/>
    </row>
    <row r="60" spans="1:77" ht="41.45" customHeight="1">
      <c r="A60" s="64" t="s">
        <v>253</v>
      </c>
      <c r="C60" s="65"/>
      <c r="D60" s="65" t="s">
        <v>64</v>
      </c>
      <c r="E60" s="66">
        <v>162.1918059624795</v>
      </c>
      <c r="F60" s="68">
        <v>99.9994605493352</v>
      </c>
      <c r="G60" s="100" t="s">
        <v>528</v>
      </c>
      <c r="H60" s="65"/>
      <c r="I60" s="69" t="s">
        <v>253</v>
      </c>
      <c r="J60" s="70"/>
      <c r="K60" s="70"/>
      <c r="L60" s="69" t="s">
        <v>1575</v>
      </c>
      <c r="M60" s="73">
        <v>1.1797809248885165</v>
      </c>
      <c r="N60" s="74">
        <v>6653.005859375</v>
      </c>
      <c r="O60" s="74">
        <v>9176.2060546875</v>
      </c>
      <c r="P60" s="75"/>
      <c r="Q60" s="76"/>
      <c r="R60" s="76"/>
      <c r="S60" s="86"/>
      <c r="T60" s="48">
        <v>0</v>
      </c>
      <c r="U60" s="48">
        <v>1</v>
      </c>
      <c r="V60" s="49">
        <v>0</v>
      </c>
      <c r="W60" s="49">
        <v>0.003759</v>
      </c>
      <c r="X60" s="49">
        <v>4.8E-05</v>
      </c>
      <c r="Y60" s="49">
        <v>0.531965</v>
      </c>
      <c r="Z60" s="49">
        <v>0</v>
      </c>
      <c r="AA60" s="49">
        <v>0</v>
      </c>
      <c r="AB60" s="71">
        <v>60</v>
      </c>
      <c r="AC60" s="71"/>
      <c r="AD60" s="72"/>
      <c r="AE60" s="78" t="s">
        <v>961</v>
      </c>
      <c r="AF60" s="78">
        <v>378</v>
      </c>
      <c r="AG60" s="78">
        <v>793</v>
      </c>
      <c r="AH60" s="78">
        <v>25481</v>
      </c>
      <c r="AI60" s="78">
        <v>29550</v>
      </c>
      <c r="AJ60" s="78"/>
      <c r="AK60" s="78" t="s">
        <v>1069</v>
      </c>
      <c r="AL60" s="78" t="s">
        <v>867</v>
      </c>
      <c r="AM60" s="83" t="s">
        <v>1204</v>
      </c>
      <c r="AN60" s="78"/>
      <c r="AO60" s="80">
        <v>40889.15855324074</v>
      </c>
      <c r="AP60" s="83" t="s">
        <v>1285</v>
      </c>
      <c r="AQ60" s="78" t="b">
        <v>0</v>
      </c>
      <c r="AR60" s="78" t="b">
        <v>0</v>
      </c>
      <c r="AS60" s="78" t="b">
        <v>0</v>
      </c>
      <c r="AT60" s="78" t="s">
        <v>839</v>
      </c>
      <c r="AU60" s="78">
        <v>15</v>
      </c>
      <c r="AV60" s="83" t="s">
        <v>1359</v>
      </c>
      <c r="AW60" s="78" t="b">
        <v>0</v>
      </c>
      <c r="AX60" s="78" t="s">
        <v>1399</v>
      </c>
      <c r="AY60" s="83" t="s">
        <v>1457</v>
      </c>
      <c r="AZ60" s="78" t="s">
        <v>66</v>
      </c>
      <c r="BA60" s="78" t="str">
        <f>REPLACE(INDEX(GroupVertices[Group],MATCH(Vertices[[#This Row],[Vertex]],GroupVertices[Vertex],0)),1,1,"")</f>
        <v>6</v>
      </c>
      <c r="BB60" s="48"/>
      <c r="BC60" s="48"/>
      <c r="BD60" s="48"/>
      <c r="BE60" s="48"/>
      <c r="BF60" s="48"/>
      <c r="BG60" s="48"/>
      <c r="BH60" s="121" t="s">
        <v>2167</v>
      </c>
      <c r="BI60" s="121" t="s">
        <v>2167</v>
      </c>
      <c r="BJ60" s="121" t="s">
        <v>2253</v>
      </c>
      <c r="BK60" s="121" t="s">
        <v>2253</v>
      </c>
      <c r="BL60" s="121">
        <v>1</v>
      </c>
      <c r="BM60" s="124">
        <v>4.166666666666667</v>
      </c>
      <c r="BN60" s="121">
        <v>0</v>
      </c>
      <c r="BO60" s="124">
        <v>0</v>
      </c>
      <c r="BP60" s="121">
        <v>0</v>
      </c>
      <c r="BQ60" s="124">
        <v>0</v>
      </c>
      <c r="BR60" s="121">
        <v>23</v>
      </c>
      <c r="BS60" s="124">
        <v>95.83333333333333</v>
      </c>
      <c r="BT60" s="121">
        <v>24</v>
      </c>
      <c r="BU60" s="2"/>
      <c r="BV60" s="3"/>
      <c r="BW60" s="3"/>
      <c r="BX60" s="3"/>
      <c r="BY60" s="3"/>
    </row>
    <row r="61" spans="1:77" ht="41.45" customHeight="1">
      <c r="A61" s="64" t="s">
        <v>295</v>
      </c>
      <c r="C61" s="65"/>
      <c r="D61" s="65" t="s">
        <v>64</v>
      </c>
      <c r="E61" s="66">
        <v>162.01250364814078</v>
      </c>
      <c r="F61" s="68">
        <v>99.99996483372459</v>
      </c>
      <c r="G61" s="100" t="s">
        <v>558</v>
      </c>
      <c r="H61" s="65"/>
      <c r="I61" s="69" t="s">
        <v>295</v>
      </c>
      <c r="J61" s="70"/>
      <c r="K61" s="70"/>
      <c r="L61" s="69" t="s">
        <v>1576</v>
      </c>
      <c r="M61" s="73">
        <v>1.0117197473851705</v>
      </c>
      <c r="N61" s="74">
        <v>6018.90380859375</v>
      </c>
      <c r="O61" s="74">
        <v>9017.236328125</v>
      </c>
      <c r="P61" s="75"/>
      <c r="Q61" s="76"/>
      <c r="R61" s="76"/>
      <c r="S61" s="86"/>
      <c r="T61" s="48">
        <v>4</v>
      </c>
      <c r="U61" s="48">
        <v>1</v>
      </c>
      <c r="V61" s="49">
        <v>162</v>
      </c>
      <c r="W61" s="49">
        <v>0.004444</v>
      </c>
      <c r="X61" s="49">
        <v>0.000234</v>
      </c>
      <c r="Y61" s="49">
        <v>1.797484</v>
      </c>
      <c r="Z61" s="49">
        <v>0</v>
      </c>
      <c r="AA61" s="49">
        <v>0</v>
      </c>
      <c r="AB61" s="71">
        <v>61</v>
      </c>
      <c r="AC61" s="71"/>
      <c r="AD61" s="72"/>
      <c r="AE61" s="78" t="s">
        <v>962</v>
      </c>
      <c r="AF61" s="78">
        <v>298</v>
      </c>
      <c r="AG61" s="78">
        <v>76</v>
      </c>
      <c r="AH61" s="78">
        <v>6204</v>
      </c>
      <c r="AI61" s="78">
        <v>18818</v>
      </c>
      <c r="AJ61" s="78"/>
      <c r="AK61" s="78" t="s">
        <v>1070</v>
      </c>
      <c r="AL61" s="78" t="s">
        <v>1137</v>
      </c>
      <c r="AM61" s="78"/>
      <c r="AN61" s="78"/>
      <c r="AO61" s="80">
        <v>40563.190092592595</v>
      </c>
      <c r="AP61" s="83" t="s">
        <v>1286</v>
      </c>
      <c r="AQ61" s="78" t="b">
        <v>0</v>
      </c>
      <c r="AR61" s="78" t="b">
        <v>0</v>
      </c>
      <c r="AS61" s="78" t="b">
        <v>0</v>
      </c>
      <c r="AT61" s="78" t="s">
        <v>839</v>
      </c>
      <c r="AU61" s="78">
        <v>4</v>
      </c>
      <c r="AV61" s="83" t="s">
        <v>1349</v>
      </c>
      <c r="AW61" s="78" t="b">
        <v>0</v>
      </c>
      <c r="AX61" s="78" t="s">
        <v>1399</v>
      </c>
      <c r="AY61" s="83" t="s">
        <v>1458</v>
      </c>
      <c r="AZ61" s="78" t="s">
        <v>66</v>
      </c>
      <c r="BA61" s="78" t="str">
        <f>REPLACE(INDEX(GroupVertices[Group],MATCH(Vertices[[#This Row],[Vertex]],GroupVertices[Vertex],0)),1,1,"")</f>
        <v>6</v>
      </c>
      <c r="BB61" s="48" t="s">
        <v>436</v>
      </c>
      <c r="BC61" s="48" t="s">
        <v>436</v>
      </c>
      <c r="BD61" s="48" t="s">
        <v>440</v>
      </c>
      <c r="BE61" s="48" t="s">
        <v>440</v>
      </c>
      <c r="BF61" s="48" t="s">
        <v>467</v>
      </c>
      <c r="BG61" s="48" t="s">
        <v>467</v>
      </c>
      <c r="BH61" s="121" t="s">
        <v>2168</v>
      </c>
      <c r="BI61" s="121" t="s">
        <v>2168</v>
      </c>
      <c r="BJ61" s="121" t="s">
        <v>2254</v>
      </c>
      <c r="BK61" s="121" t="s">
        <v>2254</v>
      </c>
      <c r="BL61" s="121">
        <v>1</v>
      </c>
      <c r="BM61" s="124">
        <v>2.0833333333333335</v>
      </c>
      <c r="BN61" s="121">
        <v>0</v>
      </c>
      <c r="BO61" s="124">
        <v>0</v>
      </c>
      <c r="BP61" s="121">
        <v>0</v>
      </c>
      <c r="BQ61" s="124">
        <v>0</v>
      </c>
      <c r="BR61" s="121">
        <v>47</v>
      </c>
      <c r="BS61" s="124">
        <v>97.91666666666667</v>
      </c>
      <c r="BT61" s="121">
        <v>48</v>
      </c>
      <c r="BU61" s="2"/>
      <c r="BV61" s="3"/>
      <c r="BW61" s="3"/>
      <c r="BX61" s="3"/>
      <c r="BY61" s="3"/>
    </row>
    <row r="62" spans="1:77" ht="41.45" customHeight="1">
      <c r="A62" s="64" t="s">
        <v>254</v>
      </c>
      <c r="C62" s="65"/>
      <c r="D62" s="65" t="s">
        <v>64</v>
      </c>
      <c r="E62" s="66">
        <v>162.1743008550824</v>
      </c>
      <c r="F62" s="68">
        <v>99.99950978212078</v>
      </c>
      <c r="G62" s="100" t="s">
        <v>529</v>
      </c>
      <c r="H62" s="65"/>
      <c r="I62" s="69" t="s">
        <v>254</v>
      </c>
      <c r="J62" s="70"/>
      <c r="K62" s="70"/>
      <c r="L62" s="69" t="s">
        <v>1577</v>
      </c>
      <c r="M62" s="73">
        <v>1.1633732785492776</v>
      </c>
      <c r="N62" s="74">
        <v>4846.81884765625</v>
      </c>
      <c r="O62" s="74">
        <v>7669.16943359375</v>
      </c>
      <c r="P62" s="75"/>
      <c r="Q62" s="76"/>
      <c r="R62" s="76"/>
      <c r="S62" s="86"/>
      <c r="T62" s="48">
        <v>0</v>
      </c>
      <c r="U62" s="48">
        <v>2</v>
      </c>
      <c r="V62" s="49">
        <v>874</v>
      </c>
      <c r="W62" s="49">
        <v>0.00641</v>
      </c>
      <c r="X62" s="49">
        <v>0.012107</v>
      </c>
      <c r="Y62" s="49">
        <v>0.740643</v>
      </c>
      <c r="Z62" s="49">
        <v>0</v>
      </c>
      <c r="AA62" s="49">
        <v>0</v>
      </c>
      <c r="AB62" s="71">
        <v>62</v>
      </c>
      <c r="AC62" s="71"/>
      <c r="AD62" s="72"/>
      <c r="AE62" s="78" t="s">
        <v>963</v>
      </c>
      <c r="AF62" s="78">
        <v>557</v>
      </c>
      <c r="AG62" s="78">
        <v>723</v>
      </c>
      <c r="AH62" s="78">
        <v>21693</v>
      </c>
      <c r="AI62" s="78">
        <v>15634</v>
      </c>
      <c r="AJ62" s="78"/>
      <c r="AK62" s="78"/>
      <c r="AL62" s="78"/>
      <c r="AM62" s="83" t="s">
        <v>1205</v>
      </c>
      <c r="AN62" s="78"/>
      <c r="AO62" s="80">
        <v>41235.82865740741</v>
      </c>
      <c r="AP62" s="83" t="s">
        <v>1287</v>
      </c>
      <c r="AQ62" s="78" t="b">
        <v>0</v>
      </c>
      <c r="AR62" s="78" t="b">
        <v>0</v>
      </c>
      <c r="AS62" s="78" t="b">
        <v>1</v>
      </c>
      <c r="AT62" s="78" t="s">
        <v>839</v>
      </c>
      <c r="AU62" s="78">
        <v>6</v>
      </c>
      <c r="AV62" s="83" t="s">
        <v>1347</v>
      </c>
      <c r="AW62" s="78" t="b">
        <v>0</v>
      </c>
      <c r="AX62" s="78" t="s">
        <v>1399</v>
      </c>
      <c r="AY62" s="83" t="s">
        <v>1459</v>
      </c>
      <c r="AZ62" s="78" t="s">
        <v>66</v>
      </c>
      <c r="BA62" s="78" t="str">
        <f>REPLACE(INDEX(GroupVertices[Group],MATCH(Vertices[[#This Row],[Vertex]],GroupVertices[Vertex],0)),1,1,"")</f>
        <v>6</v>
      </c>
      <c r="BB62" s="48"/>
      <c r="BC62" s="48"/>
      <c r="BD62" s="48"/>
      <c r="BE62" s="48"/>
      <c r="BF62" s="48" t="s">
        <v>451</v>
      </c>
      <c r="BG62" s="48" t="s">
        <v>451</v>
      </c>
      <c r="BH62" s="121" t="s">
        <v>2169</v>
      </c>
      <c r="BI62" s="121" t="s">
        <v>2207</v>
      </c>
      <c r="BJ62" s="121" t="s">
        <v>2255</v>
      </c>
      <c r="BK62" s="121" t="s">
        <v>2255</v>
      </c>
      <c r="BL62" s="121">
        <v>3</v>
      </c>
      <c r="BM62" s="124">
        <v>7.317073170731708</v>
      </c>
      <c r="BN62" s="121">
        <v>1</v>
      </c>
      <c r="BO62" s="124">
        <v>2.4390243902439024</v>
      </c>
      <c r="BP62" s="121">
        <v>0</v>
      </c>
      <c r="BQ62" s="124">
        <v>0</v>
      </c>
      <c r="BR62" s="121">
        <v>37</v>
      </c>
      <c r="BS62" s="124">
        <v>90.2439024390244</v>
      </c>
      <c r="BT62" s="121">
        <v>41</v>
      </c>
      <c r="BU62" s="2"/>
      <c r="BV62" s="3"/>
      <c r="BW62" s="3"/>
      <c r="BX62" s="3"/>
      <c r="BY62" s="3"/>
    </row>
    <row r="63" spans="1:77" ht="41.45" customHeight="1">
      <c r="A63" s="64" t="s">
        <v>255</v>
      </c>
      <c r="C63" s="65"/>
      <c r="D63" s="65" t="s">
        <v>64</v>
      </c>
      <c r="E63" s="66">
        <v>1000</v>
      </c>
      <c r="F63" s="68">
        <v>97.64314074882083</v>
      </c>
      <c r="G63" s="100" t="s">
        <v>530</v>
      </c>
      <c r="H63" s="65"/>
      <c r="I63" s="69" t="s">
        <v>255</v>
      </c>
      <c r="J63" s="70"/>
      <c r="K63" s="70"/>
      <c r="L63" s="69" t="s">
        <v>1578</v>
      </c>
      <c r="M63" s="73">
        <v>786.4626264429808</v>
      </c>
      <c r="N63" s="74">
        <v>8303.2626953125</v>
      </c>
      <c r="O63" s="74">
        <v>4405.44189453125</v>
      </c>
      <c r="P63" s="75"/>
      <c r="Q63" s="76"/>
      <c r="R63" s="76"/>
      <c r="S63" s="86"/>
      <c r="T63" s="48">
        <v>2</v>
      </c>
      <c r="U63" s="48">
        <v>1</v>
      </c>
      <c r="V63" s="49">
        <v>0</v>
      </c>
      <c r="W63" s="49">
        <v>1</v>
      </c>
      <c r="X63" s="49">
        <v>0</v>
      </c>
      <c r="Y63" s="49">
        <v>1.29824</v>
      </c>
      <c r="Z63" s="49">
        <v>0</v>
      </c>
      <c r="AA63" s="49">
        <v>0</v>
      </c>
      <c r="AB63" s="71">
        <v>63</v>
      </c>
      <c r="AC63" s="71"/>
      <c r="AD63" s="72"/>
      <c r="AE63" s="78" t="s">
        <v>964</v>
      </c>
      <c r="AF63" s="78">
        <v>2573</v>
      </c>
      <c r="AG63" s="78">
        <v>3351048</v>
      </c>
      <c r="AH63" s="78">
        <v>106497</v>
      </c>
      <c r="AI63" s="78">
        <v>13588</v>
      </c>
      <c r="AJ63" s="78"/>
      <c r="AK63" s="78" t="s">
        <v>1071</v>
      </c>
      <c r="AL63" s="78"/>
      <c r="AM63" s="83" t="s">
        <v>1206</v>
      </c>
      <c r="AN63" s="78"/>
      <c r="AO63" s="80">
        <v>39885.65190972222</v>
      </c>
      <c r="AP63" s="83" t="s">
        <v>1288</v>
      </c>
      <c r="AQ63" s="78" t="b">
        <v>0</v>
      </c>
      <c r="AR63" s="78" t="b">
        <v>0</v>
      </c>
      <c r="AS63" s="78" t="b">
        <v>1</v>
      </c>
      <c r="AT63" s="78" t="s">
        <v>839</v>
      </c>
      <c r="AU63" s="78">
        <v>11603</v>
      </c>
      <c r="AV63" s="83" t="s">
        <v>1347</v>
      </c>
      <c r="AW63" s="78" t="b">
        <v>1</v>
      </c>
      <c r="AX63" s="78" t="s">
        <v>1399</v>
      </c>
      <c r="AY63" s="83" t="s">
        <v>1460</v>
      </c>
      <c r="AZ63" s="78" t="s">
        <v>66</v>
      </c>
      <c r="BA63" s="78" t="str">
        <f>REPLACE(INDEX(GroupVertices[Group],MATCH(Vertices[[#This Row],[Vertex]],GroupVertices[Vertex],0)),1,1,"")</f>
        <v>21</v>
      </c>
      <c r="BB63" s="48" t="s">
        <v>430</v>
      </c>
      <c r="BC63" s="48" t="s">
        <v>430</v>
      </c>
      <c r="BD63" s="48" t="s">
        <v>445</v>
      </c>
      <c r="BE63" s="48" t="s">
        <v>445</v>
      </c>
      <c r="BF63" s="48" t="s">
        <v>451</v>
      </c>
      <c r="BG63" s="48" t="s">
        <v>451</v>
      </c>
      <c r="BH63" s="121" t="s">
        <v>2170</v>
      </c>
      <c r="BI63" s="121" t="s">
        <v>2170</v>
      </c>
      <c r="BJ63" s="121" t="s">
        <v>2256</v>
      </c>
      <c r="BK63" s="121" t="s">
        <v>2256</v>
      </c>
      <c r="BL63" s="121">
        <v>0</v>
      </c>
      <c r="BM63" s="124">
        <v>0</v>
      </c>
      <c r="BN63" s="121">
        <v>1</v>
      </c>
      <c r="BO63" s="124">
        <v>8.333333333333334</v>
      </c>
      <c r="BP63" s="121">
        <v>0</v>
      </c>
      <c r="BQ63" s="124">
        <v>0</v>
      </c>
      <c r="BR63" s="121">
        <v>11</v>
      </c>
      <c r="BS63" s="124">
        <v>91.66666666666667</v>
      </c>
      <c r="BT63" s="121">
        <v>12</v>
      </c>
      <c r="BU63" s="2"/>
      <c r="BV63" s="3"/>
      <c r="BW63" s="3"/>
      <c r="BX63" s="3"/>
      <c r="BY63" s="3"/>
    </row>
    <row r="64" spans="1:77" ht="41.45" customHeight="1">
      <c r="A64" s="64" t="s">
        <v>256</v>
      </c>
      <c r="C64" s="65"/>
      <c r="D64" s="65" t="s">
        <v>64</v>
      </c>
      <c r="E64" s="66">
        <v>162.06026758403854</v>
      </c>
      <c r="F64" s="68">
        <v>99.99983049855253</v>
      </c>
      <c r="G64" s="100" t="s">
        <v>531</v>
      </c>
      <c r="H64" s="65"/>
      <c r="I64" s="69" t="s">
        <v>256</v>
      </c>
      <c r="J64" s="70"/>
      <c r="K64" s="70"/>
      <c r="L64" s="69" t="s">
        <v>1579</v>
      </c>
      <c r="M64" s="73">
        <v>1.0564891823965221</v>
      </c>
      <c r="N64" s="74">
        <v>8303.2626953125</v>
      </c>
      <c r="O64" s="74">
        <v>4981.8544921875</v>
      </c>
      <c r="P64" s="75"/>
      <c r="Q64" s="76"/>
      <c r="R64" s="76"/>
      <c r="S64" s="86"/>
      <c r="T64" s="48">
        <v>0</v>
      </c>
      <c r="U64" s="48">
        <v>1</v>
      </c>
      <c r="V64" s="49">
        <v>0</v>
      </c>
      <c r="W64" s="49">
        <v>1</v>
      </c>
      <c r="X64" s="49">
        <v>0</v>
      </c>
      <c r="Y64" s="49">
        <v>0.701752</v>
      </c>
      <c r="Z64" s="49">
        <v>0</v>
      </c>
      <c r="AA64" s="49">
        <v>0</v>
      </c>
      <c r="AB64" s="71">
        <v>64</v>
      </c>
      <c r="AC64" s="71"/>
      <c r="AD64" s="72"/>
      <c r="AE64" s="78" t="s">
        <v>965</v>
      </c>
      <c r="AF64" s="78">
        <v>236</v>
      </c>
      <c r="AG64" s="78">
        <v>267</v>
      </c>
      <c r="AH64" s="78">
        <v>3107</v>
      </c>
      <c r="AI64" s="78">
        <v>3948</v>
      </c>
      <c r="AJ64" s="78"/>
      <c r="AK64" s="78" t="s">
        <v>1072</v>
      </c>
      <c r="AL64" s="78" t="s">
        <v>1149</v>
      </c>
      <c r="AM64" s="78"/>
      <c r="AN64" s="78"/>
      <c r="AO64" s="80">
        <v>41782.08636574074</v>
      </c>
      <c r="AP64" s="83" t="s">
        <v>1289</v>
      </c>
      <c r="AQ64" s="78" t="b">
        <v>1</v>
      </c>
      <c r="AR64" s="78" t="b">
        <v>0</v>
      </c>
      <c r="AS64" s="78" t="b">
        <v>1</v>
      </c>
      <c r="AT64" s="78" t="s">
        <v>839</v>
      </c>
      <c r="AU64" s="78">
        <v>3</v>
      </c>
      <c r="AV64" s="83" t="s">
        <v>1347</v>
      </c>
      <c r="AW64" s="78" t="b">
        <v>0</v>
      </c>
      <c r="AX64" s="78" t="s">
        <v>1399</v>
      </c>
      <c r="AY64" s="83" t="s">
        <v>1461</v>
      </c>
      <c r="AZ64" s="78" t="s">
        <v>66</v>
      </c>
      <c r="BA64" s="78" t="str">
        <f>REPLACE(INDEX(GroupVertices[Group],MATCH(Vertices[[#This Row],[Vertex]],GroupVertices[Vertex],0)),1,1,"")</f>
        <v>21</v>
      </c>
      <c r="BB64" s="48" t="s">
        <v>430</v>
      </c>
      <c r="BC64" s="48" t="s">
        <v>430</v>
      </c>
      <c r="BD64" s="48" t="s">
        <v>445</v>
      </c>
      <c r="BE64" s="48" t="s">
        <v>445</v>
      </c>
      <c r="BF64" s="48" t="s">
        <v>451</v>
      </c>
      <c r="BG64" s="48" t="s">
        <v>451</v>
      </c>
      <c r="BH64" s="121" t="s">
        <v>2171</v>
      </c>
      <c r="BI64" s="121" t="s">
        <v>2171</v>
      </c>
      <c r="BJ64" s="121" t="s">
        <v>2257</v>
      </c>
      <c r="BK64" s="121" t="s">
        <v>2257</v>
      </c>
      <c r="BL64" s="121">
        <v>0</v>
      </c>
      <c r="BM64" s="124">
        <v>0</v>
      </c>
      <c r="BN64" s="121">
        <v>1</v>
      </c>
      <c r="BO64" s="124">
        <v>7.142857142857143</v>
      </c>
      <c r="BP64" s="121">
        <v>0</v>
      </c>
      <c r="BQ64" s="124">
        <v>0</v>
      </c>
      <c r="BR64" s="121">
        <v>13</v>
      </c>
      <c r="BS64" s="124">
        <v>92.85714285714286</v>
      </c>
      <c r="BT64" s="121">
        <v>14</v>
      </c>
      <c r="BU64" s="2"/>
      <c r="BV64" s="3"/>
      <c r="BW64" s="3"/>
      <c r="BX64" s="3"/>
      <c r="BY64" s="3"/>
    </row>
    <row r="65" spans="1:77" ht="41.45" customHeight="1">
      <c r="A65" s="64" t="s">
        <v>258</v>
      </c>
      <c r="C65" s="65"/>
      <c r="D65" s="65" t="s">
        <v>64</v>
      </c>
      <c r="E65" s="66">
        <v>162.75847129621948</v>
      </c>
      <c r="F65" s="68">
        <v>99.9978668137336</v>
      </c>
      <c r="G65" s="100" t="s">
        <v>532</v>
      </c>
      <c r="H65" s="65"/>
      <c r="I65" s="69" t="s">
        <v>258</v>
      </c>
      <c r="J65" s="70"/>
      <c r="K65" s="70"/>
      <c r="L65" s="69" t="s">
        <v>1580</v>
      </c>
      <c r="M65" s="73">
        <v>1.7109198763844464</v>
      </c>
      <c r="N65" s="74">
        <v>950.673828125</v>
      </c>
      <c r="O65" s="74">
        <v>3761.209228515625</v>
      </c>
      <c r="P65" s="75"/>
      <c r="Q65" s="76"/>
      <c r="R65" s="76"/>
      <c r="S65" s="86"/>
      <c r="T65" s="48">
        <v>0</v>
      </c>
      <c r="U65" s="48">
        <v>2</v>
      </c>
      <c r="V65" s="49">
        <v>0</v>
      </c>
      <c r="W65" s="49">
        <v>0.004739</v>
      </c>
      <c r="X65" s="49">
        <v>0.046704</v>
      </c>
      <c r="Y65" s="49">
        <v>0.620943</v>
      </c>
      <c r="Z65" s="49">
        <v>0.5</v>
      </c>
      <c r="AA65" s="49">
        <v>0</v>
      </c>
      <c r="AB65" s="71">
        <v>65</v>
      </c>
      <c r="AC65" s="71"/>
      <c r="AD65" s="72"/>
      <c r="AE65" s="78" t="s">
        <v>966</v>
      </c>
      <c r="AF65" s="78">
        <v>3319</v>
      </c>
      <c r="AG65" s="78">
        <v>3059</v>
      </c>
      <c r="AH65" s="78">
        <v>54894</v>
      </c>
      <c r="AI65" s="78">
        <v>95079</v>
      </c>
      <c r="AJ65" s="78"/>
      <c r="AK65" s="78" t="s">
        <v>1073</v>
      </c>
      <c r="AL65" s="78"/>
      <c r="AM65" s="78"/>
      <c r="AN65" s="78"/>
      <c r="AO65" s="80">
        <v>40487.82111111111</v>
      </c>
      <c r="AP65" s="83" t="s">
        <v>1290</v>
      </c>
      <c r="AQ65" s="78" t="b">
        <v>0</v>
      </c>
      <c r="AR65" s="78" t="b">
        <v>0</v>
      </c>
      <c r="AS65" s="78" t="b">
        <v>0</v>
      </c>
      <c r="AT65" s="78" t="s">
        <v>839</v>
      </c>
      <c r="AU65" s="78">
        <v>18</v>
      </c>
      <c r="AV65" s="83" t="s">
        <v>1347</v>
      </c>
      <c r="AW65" s="78" t="b">
        <v>0</v>
      </c>
      <c r="AX65" s="78" t="s">
        <v>1399</v>
      </c>
      <c r="AY65" s="83" t="s">
        <v>1462</v>
      </c>
      <c r="AZ65" s="78" t="s">
        <v>66</v>
      </c>
      <c r="BA65" s="78" t="str">
        <f>REPLACE(INDEX(GroupVertices[Group],MATCH(Vertices[[#This Row],[Vertex]],GroupVertices[Vertex],0)),1,1,"")</f>
        <v>1</v>
      </c>
      <c r="BB65" s="48"/>
      <c r="BC65" s="48"/>
      <c r="BD65" s="48"/>
      <c r="BE65" s="48"/>
      <c r="BF65" s="48" t="s">
        <v>450</v>
      </c>
      <c r="BG65" s="48" t="s">
        <v>450</v>
      </c>
      <c r="BH65" s="121" t="s">
        <v>2124</v>
      </c>
      <c r="BI65" s="121" t="s">
        <v>2124</v>
      </c>
      <c r="BJ65" s="121" t="s">
        <v>2213</v>
      </c>
      <c r="BK65" s="121" t="s">
        <v>2213</v>
      </c>
      <c r="BL65" s="121">
        <v>1</v>
      </c>
      <c r="BM65" s="124">
        <v>5</v>
      </c>
      <c r="BN65" s="121">
        <v>1</v>
      </c>
      <c r="BO65" s="124">
        <v>5</v>
      </c>
      <c r="BP65" s="121">
        <v>0</v>
      </c>
      <c r="BQ65" s="124">
        <v>0</v>
      </c>
      <c r="BR65" s="121">
        <v>18</v>
      </c>
      <c r="BS65" s="124">
        <v>90</v>
      </c>
      <c r="BT65" s="121">
        <v>20</v>
      </c>
      <c r="BU65" s="2"/>
      <c r="BV65" s="3"/>
      <c r="BW65" s="3"/>
      <c r="BX65" s="3"/>
      <c r="BY65" s="3"/>
    </row>
    <row r="66" spans="1:77" ht="41.45" customHeight="1">
      <c r="A66" s="64" t="s">
        <v>259</v>
      </c>
      <c r="C66" s="65"/>
      <c r="D66" s="65" t="s">
        <v>64</v>
      </c>
      <c r="E66" s="66">
        <v>168.07877358011973</v>
      </c>
      <c r="F66" s="68">
        <v>99.98290356354639</v>
      </c>
      <c r="G66" s="100" t="s">
        <v>533</v>
      </c>
      <c r="H66" s="65"/>
      <c r="I66" s="69" t="s">
        <v>259</v>
      </c>
      <c r="J66" s="70"/>
      <c r="K66" s="70"/>
      <c r="L66" s="69" t="s">
        <v>1581</v>
      </c>
      <c r="M66" s="73">
        <v>6.697672388774522</v>
      </c>
      <c r="N66" s="74">
        <v>8374.7314453125</v>
      </c>
      <c r="O66" s="74">
        <v>8119.7529296875</v>
      </c>
      <c r="P66" s="75"/>
      <c r="Q66" s="76"/>
      <c r="R66" s="76"/>
      <c r="S66" s="86"/>
      <c r="T66" s="48">
        <v>0</v>
      </c>
      <c r="U66" s="48">
        <v>1</v>
      </c>
      <c r="V66" s="49">
        <v>0</v>
      </c>
      <c r="W66" s="49">
        <v>0.111111</v>
      </c>
      <c r="X66" s="49">
        <v>0</v>
      </c>
      <c r="Y66" s="49">
        <v>0.585364</v>
      </c>
      <c r="Z66" s="49">
        <v>0</v>
      </c>
      <c r="AA66" s="49">
        <v>0</v>
      </c>
      <c r="AB66" s="71">
        <v>66</v>
      </c>
      <c r="AC66" s="71"/>
      <c r="AD66" s="72"/>
      <c r="AE66" s="78" t="s">
        <v>967</v>
      </c>
      <c r="AF66" s="78">
        <v>2668</v>
      </c>
      <c r="AG66" s="78">
        <v>24334</v>
      </c>
      <c r="AH66" s="78">
        <v>25686</v>
      </c>
      <c r="AI66" s="78">
        <v>19112</v>
      </c>
      <c r="AJ66" s="78"/>
      <c r="AK66" s="78" t="s">
        <v>1074</v>
      </c>
      <c r="AL66" s="78" t="s">
        <v>875</v>
      </c>
      <c r="AM66" s="83" t="s">
        <v>1207</v>
      </c>
      <c r="AN66" s="78"/>
      <c r="AO66" s="80">
        <v>39890.92333333333</v>
      </c>
      <c r="AP66" s="83" t="s">
        <v>1291</v>
      </c>
      <c r="AQ66" s="78" t="b">
        <v>0</v>
      </c>
      <c r="AR66" s="78" t="b">
        <v>0</v>
      </c>
      <c r="AS66" s="78" t="b">
        <v>1</v>
      </c>
      <c r="AT66" s="78" t="s">
        <v>839</v>
      </c>
      <c r="AU66" s="78">
        <v>505</v>
      </c>
      <c r="AV66" s="83" t="s">
        <v>1355</v>
      </c>
      <c r="AW66" s="78" t="b">
        <v>1</v>
      </c>
      <c r="AX66" s="78" t="s">
        <v>1399</v>
      </c>
      <c r="AY66" s="83" t="s">
        <v>1463</v>
      </c>
      <c r="AZ66" s="78" t="s">
        <v>66</v>
      </c>
      <c r="BA66" s="78" t="str">
        <f>REPLACE(INDEX(GroupVertices[Group],MATCH(Vertices[[#This Row],[Vertex]],GroupVertices[Vertex],0)),1,1,"")</f>
        <v>7</v>
      </c>
      <c r="BB66" s="48"/>
      <c r="BC66" s="48"/>
      <c r="BD66" s="48"/>
      <c r="BE66" s="48"/>
      <c r="BF66" s="48" t="s">
        <v>451</v>
      </c>
      <c r="BG66" s="48" t="s">
        <v>451</v>
      </c>
      <c r="BH66" s="121" t="s">
        <v>2172</v>
      </c>
      <c r="BI66" s="121" t="s">
        <v>2172</v>
      </c>
      <c r="BJ66" s="121" t="s">
        <v>2258</v>
      </c>
      <c r="BK66" s="121" t="s">
        <v>2258</v>
      </c>
      <c r="BL66" s="121">
        <v>0</v>
      </c>
      <c r="BM66" s="124">
        <v>0</v>
      </c>
      <c r="BN66" s="121">
        <v>1</v>
      </c>
      <c r="BO66" s="124">
        <v>4.3478260869565215</v>
      </c>
      <c r="BP66" s="121">
        <v>0</v>
      </c>
      <c r="BQ66" s="124">
        <v>0</v>
      </c>
      <c r="BR66" s="121">
        <v>22</v>
      </c>
      <c r="BS66" s="124">
        <v>95.65217391304348</v>
      </c>
      <c r="BT66" s="121">
        <v>23</v>
      </c>
      <c r="BU66" s="2"/>
      <c r="BV66" s="3"/>
      <c r="BW66" s="3"/>
      <c r="BX66" s="3"/>
      <c r="BY66" s="3"/>
    </row>
    <row r="67" spans="1:77" ht="41.45" customHeight="1">
      <c r="A67" s="64" t="s">
        <v>318</v>
      </c>
      <c r="C67" s="65"/>
      <c r="D67" s="65" t="s">
        <v>64</v>
      </c>
      <c r="E67" s="66">
        <v>165.40174251317956</v>
      </c>
      <c r="F67" s="68">
        <v>99.99043266311179</v>
      </c>
      <c r="G67" s="100" t="s">
        <v>572</v>
      </c>
      <c r="H67" s="65"/>
      <c r="I67" s="69" t="s">
        <v>318</v>
      </c>
      <c r="J67" s="70"/>
      <c r="K67" s="70"/>
      <c r="L67" s="69" t="s">
        <v>1582</v>
      </c>
      <c r="M67" s="73">
        <v>4.188474473609504</v>
      </c>
      <c r="N67" s="74">
        <v>7613.53466796875</v>
      </c>
      <c r="O67" s="74">
        <v>8547.94140625</v>
      </c>
      <c r="P67" s="75"/>
      <c r="Q67" s="76"/>
      <c r="R67" s="76"/>
      <c r="S67" s="86"/>
      <c r="T67" s="48">
        <v>6</v>
      </c>
      <c r="U67" s="48">
        <v>1</v>
      </c>
      <c r="V67" s="49">
        <v>20</v>
      </c>
      <c r="W67" s="49">
        <v>0.2</v>
      </c>
      <c r="X67" s="49">
        <v>0</v>
      </c>
      <c r="Y67" s="49">
        <v>3.073157</v>
      </c>
      <c r="Z67" s="49">
        <v>0</v>
      </c>
      <c r="AA67" s="49">
        <v>0</v>
      </c>
      <c r="AB67" s="71">
        <v>67</v>
      </c>
      <c r="AC67" s="71"/>
      <c r="AD67" s="72"/>
      <c r="AE67" s="78" t="s">
        <v>968</v>
      </c>
      <c r="AF67" s="78">
        <v>1931</v>
      </c>
      <c r="AG67" s="78">
        <v>13629</v>
      </c>
      <c r="AH67" s="78">
        <v>22538</v>
      </c>
      <c r="AI67" s="78">
        <v>25165</v>
      </c>
      <c r="AJ67" s="78"/>
      <c r="AK67" s="78" t="s">
        <v>1075</v>
      </c>
      <c r="AL67" s="78" t="s">
        <v>955</v>
      </c>
      <c r="AM67" s="83" t="s">
        <v>1208</v>
      </c>
      <c r="AN67" s="78"/>
      <c r="AO67" s="80">
        <v>40826.948483796295</v>
      </c>
      <c r="AP67" s="83" t="s">
        <v>1292</v>
      </c>
      <c r="AQ67" s="78" t="b">
        <v>0</v>
      </c>
      <c r="AR67" s="78" t="b">
        <v>0</v>
      </c>
      <c r="AS67" s="78" t="b">
        <v>0</v>
      </c>
      <c r="AT67" s="78" t="s">
        <v>839</v>
      </c>
      <c r="AU67" s="78">
        <v>253</v>
      </c>
      <c r="AV67" s="83" t="s">
        <v>1357</v>
      </c>
      <c r="AW67" s="78" t="b">
        <v>1</v>
      </c>
      <c r="AX67" s="78" t="s">
        <v>1399</v>
      </c>
      <c r="AY67" s="83" t="s">
        <v>1464</v>
      </c>
      <c r="AZ67" s="78" t="s">
        <v>66</v>
      </c>
      <c r="BA67" s="78" t="str">
        <f>REPLACE(INDEX(GroupVertices[Group],MATCH(Vertices[[#This Row],[Vertex]],GroupVertices[Vertex],0)),1,1,"")</f>
        <v>7</v>
      </c>
      <c r="BB67" s="48" t="s">
        <v>439</v>
      </c>
      <c r="BC67" s="48" t="s">
        <v>439</v>
      </c>
      <c r="BD67" s="48" t="s">
        <v>444</v>
      </c>
      <c r="BE67" s="48" t="s">
        <v>444</v>
      </c>
      <c r="BF67" s="48" t="s">
        <v>451</v>
      </c>
      <c r="BG67" s="48" t="s">
        <v>451</v>
      </c>
      <c r="BH67" s="121" t="s">
        <v>1889</v>
      </c>
      <c r="BI67" s="121" t="s">
        <v>1889</v>
      </c>
      <c r="BJ67" s="121" t="s">
        <v>2259</v>
      </c>
      <c r="BK67" s="121" t="s">
        <v>2259</v>
      </c>
      <c r="BL67" s="121">
        <v>0</v>
      </c>
      <c r="BM67" s="124">
        <v>0</v>
      </c>
      <c r="BN67" s="121">
        <v>1</v>
      </c>
      <c r="BO67" s="124">
        <v>2.4390243902439024</v>
      </c>
      <c r="BP67" s="121">
        <v>0</v>
      </c>
      <c r="BQ67" s="124">
        <v>0</v>
      </c>
      <c r="BR67" s="121">
        <v>40</v>
      </c>
      <c r="BS67" s="124">
        <v>97.5609756097561</v>
      </c>
      <c r="BT67" s="121">
        <v>41</v>
      </c>
      <c r="BU67" s="2"/>
      <c r="BV67" s="3"/>
      <c r="BW67" s="3"/>
      <c r="BX67" s="3"/>
      <c r="BY67" s="3"/>
    </row>
    <row r="68" spans="1:77" ht="41.45" customHeight="1">
      <c r="A68" s="64" t="s">
        <v>260</v>
      </c>
      <c r="C68" s="65"/>
      <c r="D68" s="65" t="s">
        <v>64</v>
      </c>
      <c r="E68" s="66">
        <v>162.4123703156828</v>
      </c>
      <c r="F68" s="68">
        <v>99.99884021623696</v>
      </c>
      <c r="G68" s="100" t="s">
        <v>1381</v>
      </c>
      <c r="H68" s="65"/>
      <c r="I68" s="69" t="s">
        <v>260</v>
      </c>
      <c r="J68" s="70"/>
      <c r="K68" s="70"/>
      <c r="L68" s="69" t="s">
        <v>1583</v>
      </c>
      <c r="M68" s="73">
        <v>1.3865172687629252</v>
      </c>
      <c r="N68" s="74">
        <v>1579.6016845703125</v>
      </c>
      <c r="O68" s="74">
        <v>1840.9923095703125</v>
      </c>
      <c r="P68" s="75"/>
      <c r="Q68" s="76"/>
      <c r="R68" s="76"/>
      <c r="S68" s="86"/>
      <c r="T68" s="48">
        <v>1</v>
      </c>
      <c r="U68" s="48">
        <v>1</v>
      </c>
      <c r="V68" s="49">
        <v>0</v>
      </c>
      <c r="W68" s="49">
        <v>0</v>
      </c>
      <c r="X68" s="49">
        <v>0</v>
      </c>
      <c r="Y68" s="49">
        <v>0.999996</v>
      </c>
      <c r="Z68" s="49">
        <v>0</v>
      </c>
      <c r="AA68" s="49" t="s">
        <v>2498</v>
      </c>
      <c r="AB68" s="71">
        <v>68</v>
      </c>
      <c r="AC68" s="71"/>
      <c r="AD68" s="72"/>
      <c r="AE68" s="78" t="s">
        <v>969</v>
      </c>
      <c r="AF68" s="78">
        <v>534</v>
      </c>
      <c r="AG68" s="78">
        <v>1675</v>
      </c>
      <c r="AH68" s="78">
        <v>28463</v>
      </c>
      <c r="AI68" s="78">
        <v>1</v>
      </c>
      <c r="AJ68" s="78"/>
      <c r="AK68" s="78" t="s">
        <v>1076</v>
      </c>
      <c r="AL68" s="78" t="s">
        <v>1150</v>
      </c>
      <c r="AM68" s="83" t="s">
        <v>1209</v>
      </c>
      <c r="AN68" s="78"/>
      <c r="AO68" s="80">
        <v>40281.136145833334</v>
      </c>
      <c r="AP68" s="83" t="s">
        <v>1293</v>
      </c>
      <c r="AQ68" s="78" t="b">
        <v>0</v>
      </c>
      <c r="AR68" s="78" t="b">
        <v>0</v>
      </c>
      <c r="AS68" s="78" t="b">
        <v>1</v>
      </c>
      <c r="AT68" s="78" t="s">
        <v>839</v>
      </c>
      <c r="AU68" s="78">
        <v>140</v>
      </c>
      <c r="AV68" s="83" t="s">
        <v>1361</v>
      </c>
      <c r="AW68" s="78" t="b">
        <v>0</v>
      </c>
      <c r="AX68" s="78" t="s">
        <v>1399</v>
      </c>
      <c r="AY68" s="83" t="s">
        <v>1465</v>
      </c>
      <c r="AZ68" s="78" t="s">
        <v>66</v>
      </c>
      <c r="BA68" s="78" t="str">
        <f>REPLACE(INDEX(GroupVertices[Group],MATCH(Vertices[[#This Row],[Vertex]],GroupVertices[Vertex],0)),1,1,"")</f>
        <v>3</v>
      </c>
      <c r="BB68" s="48" t="s">
        <v>431</v>
      </c>
      <c r="BC68" s="48" t="s">
        <v>431</v>
      </c>
      <c r="BD68" s="48" t="s">
        <v>446</v>
      </c>
      <c r="BE68" s="48" t="s">
        <v>446</v>
      </c>
      <c r="BF68" s="48" t="s">
        <v>461</v>
      </c>
      <c r="BG68" s="48" t="s">
        <v>461</v>
      </c>
      <c r="BH68" s="121" t="s">
        <v>2173</v>
      </c>
      <c r="BI68" s="121" t="s">
        <v>2173</v>
      </c>
      <c r="BJ68" s="121" t="s">
        <v>2260</v>
      </c>
      <c r="BK68" s="121" t="s">
        <v>2260</v>
      </c>
      <c r="BL68" s="121">
        <v>0</v>
      </c>
      <c r="BM68" s="124">
        <v>0</v>
      </c>
      <c r="BN68" s="121">
        <v>0</v>
      </c>
      <c r="BO68" s="124">
        <v>0</v>
      </c>
      <c r="BP68" s="121">
        <v>0</v>
      </c>
      <c r="BQ68" s="124">
        <v>0</v>
      </c>
      <c r="BR68" s="121">
        <v>6</v>
      </c>
      <c r="BS68" s="124">
        <v>100</v>
      </c>
      <c r="BT68" s="121">
        <v>6</v>
      </c>
      <c r="BU68" s="2"/>
      <c r="BV68" s="3"/>
      <c r="BW68" s="3"/>
      <c r="BX68" s="3"/>
      <c r="BY68" s="3"/>
    </row>
    <row r="69" spans="1:77" ht="41.45" customHeight="1">
      <c r="A69" s="64" t="s">
        <v>262</v>
      </c>
      <c r="C69" s="65"/>
      <c r="D69" s="65" t="s">
        <v>64</v>
      </c>
      <c r="E69" s="66">
        <v>162.04226233071583</v>
      </c>
      <c r="F69" s="68">
        <v>99.9998811379891</v>
      </c>
      <c r="G69" s="100" t="s">
        <v>535</v>
      </c>
      <c r="H69" s="65"/>
      <c r="I69" s="69" t="s">
        <v>262</v>
      </c>
      <c r="J69" s="70"/>
      <c r="K69" s="70"/>
      <c r="L69" s="69" t="s">
        <v>1584</v>
      </c>
      <c r="M69" s="73">
        <v>1.0396127461618765</v>
      </c>
      <c r="N69" s="74">
        <v>5061.22216796875</v>
      </c>
      <c r="O69" s="74">
        <v>6364.0693359375</v>
      </c>
      <c r="P69" s="75"/>
      <c r="Q69" s="76"/>
      <c r="R69" s="76"/>
      <c r="S69" s="86"/>
      <c r="T69" s="48">
        <v>0</v>
      </c>
      <c r="U69" s="48">
        <v>1</v>
      </c>
      <c r="V69" s="49">
        <v>0</v>
      </c>
      <c r="W69" s="49">
        <v>0.333333</v>
      </c>
      <c r="X69" s="49">
        <v>0</v>
      </c>
      <c r="Y69" s="49">
        <v>0.638295</v>
      </c>
      <c r="Z69" s="49">
        <v>0</v>
      </c>
      <c r="AA69" s="49">
        <v>0</v>
      </c>
      <c r="AB69" s="71">
        <v>69</v>
      </c>
      <c r="AC69" s="71"/>
      <c r="AD69" s="72"/>
      <c r="AE69" s="78" t="s">
        <v>970</v>
      </c>
      <c r="AF69" s="78">
        <v>1440</v>
      </c>
      <c r="AG69" s="78">
        <v>195</v>
      </c>
      <c r="AH69" s="78">
        <v>9146</v>
      </c>
      <c r="AI69" s="78">
        <v>720</v>
      </c>
      <c r="AJ69" s="78"/>
      <c r="AK69" s="78" t="s">
        <v>1077</v>
      </c>
      <c r="AL69" s="78"/>
      <c r="AM69" s="78"/>
      <c r="AN69" s="78"/>
      <c r="AO69" s="80">
        <v>40821.189363425925</v>
      </c>
      <c r="AP69" s="83" t="s">
        <v>1294</v>
      </c>
      <c r="AQ69" s="78" t="b">
        <v>0</v>
      </c>
      <c r="AR69" s="78" t="b">
        <v>0</v>
      </c>
      <c r="AS69" s="78" t="b">
        <v>1</v>
      </c>
      <c r="AT69" s="78" t="s">
        <v>839</v>
      </c>
      <c r="AU69" s="78">
        <v>1</v>
      </c>
      <c r="AV69" s="83" t="s">
        <v>1347</v>
      </c>
      <c r="AW69" s="78" t="b">
        <v>0</v>
      </c>
      <c r="AX69" s="78" t="s">
        <v>1399</v>
      </c>
      <c r="AY69" s="83" t="s">
        <v>1466</v>
      </c>
      <c r="AZ69" s="78" t="s">
        <v>66</v>
      </c>
      <c r="BA69" s="78" t="str">
        <f>REPLACE(INDEX(GroupVertices[Group],MATCH(Vertices[[#This Row],[Vertex]],GroupVertices[Vertex],0)),1,1,"")</f>
        <v>12</v>
      </c>
      <c r="BB69" s="48"/>
      <c r="BC69" s="48"/>
      <c r="BD69" s="48"/>
      <c r="BE69" s="48"/>
      <c r="BF69" s="48" t="s">
        <v>451</v>
      </c>
      <c r="BG69" s="48" t="s">
        <v>451</v>
      </c>
      <c r="BH69" s="121" t="s">
        <v>2154</v>
      </c>
      <c r="BI69" s="121" t="s">
        <v>2154</v>
      </c>
      <c r="BJ69" s="121" t="s">
        <v>2241</v>
      </c>
      <c r="BK69" s="121" t="s">
        <v>2241</v>
      </c>
      <c r="BL69" s="121">
        <v>1</v>
      </c>
      <c r="BM69" s="124">
        <v>7.6923076923076925</v>
      </c>
      <c r="BN69" s="121">
        <v>1</v>
      </c>
      <c r="BO69" s="124">
        <v>7.6923076923076925</v>
      </c>
      <c r="BP69" s="121">
        <v>0</v>
      </c>
      <c r="BQ69" s="124">
        <v>0</v>
      </c>
      <c r="BR69" s="121">
        <v>11</v>
      </c>
      <c r="BS69" s="124">
        <v>84.61538461538461</v>
      </c>
      <c r="BT69" s="121">
        <v>13</v>
      </c>
      <c r="BU69" s="2"/>
      <c r="BV69" s="3"/>
      <c r="BW69" s="3"/>
      <c r="BX69" s="3"/>
      <c r="BY69" s="3"/>
    </row>
    <row r="70" spans="1:77" ht="41.45" customHeight="1">
      <c r="A70" s="64" t="s">
        <v>263</v>
      </c>
      <c r="C70" s="65"/>
      <c r="D70" s="65" t="s">
        <v>64</v>
      </c>
      <c r="E70" s="66">
        <v>162.1675488850864</v>
      </c>
      <c r="F70" s="68">
        <v>99.9995287719095</v>
      </c>
      <c r="G70" s="100" t="s">
        <v>536</v>
      </c>
      <c r="H70" s="65"/>
      <c r="I70" s="69" t="s">
        <v>263</v>
      </c>
      <c r="J70" s="70"/>
      <c r="K70" s="70"/>
      <c r="L70" s="69" t="s">
        <v>1585</v>
      </c>
      <c r="M70" s="73">
        <v>1.1570446149612856</v>
      </c>
      <c r="N70" s="74">
        <v>1579.6016845703125</v>
      </c>
      <c r="O70" s="74">
        <v>2833.0498046875</v>
      </c>
      <c r="P70" s="75"/>
      <c r="Q70" s="76"/>
      <c r="R70" s="76"/>
      <c r="S70" s="86"/>
      <c r="T70" s="48">
        <v>1</v>
      </c>
      <c r="U70" s="48">
        <v>1</v>
      </c>
      <c r="V70" s="49">
        <v>0</v>
      </c>
      <c r="W70" s="49">
        <v>0</v>
      </c>
      <c r="X70" s="49">
        <v>0</v>
      </c>
      <c r="Y70" s="49">
        <v>0.999996</v>
      </c>
      <c r="Z70" s="49">
        <v>0</v>
      </c>
      <c r="AA70" s="49" t="s">
        <v>2498</v>
      </c>
      <c r="AB70" s="71">
        <v>70</v>
      </c>
      <c r="AC70" s="71"/>
      <c r="AD70" s="72"/>
      <c r="AE70" s="78" t="s">
        <v>971</v>
      </c>
      <c r="AF70" s="78">
        <v>1992</v>
      </c>
      <c r="AG70" s="78">
        <v>696</v>
      </c>
      <c r="AH70" s="78">
        <v>2679</v>
      </c>
      <c r="AI70" s="78">
        <v>22604</v>
      </c>
      <c r="AJ70" s="78"/>
      <c r="AK70" s="78" t="s">
        <v>1078</v>
      </c>
      <c r="AL70" s="78" t="s">
        <v>1151</v>
      </c>
      <c r="AM70" s="83" t="s">
        <v>1210</v>
      </c>
      <c r="AN70" s="78"/>
      <c r="AO70" s="80">
        <v>42238.548310185186</v>
      </c>
      <c r="AP70" s="83" t="s">
        <v>1295</v>
      </c>
      <c r="AQ70" s="78" t="b">
        <v>0</v>
      </c>
      <c r="AR70" s="78" t="b">
        <v>0</v>
      </c>
      <c r="AS70" s="78" t="b">
        <v>0</v>
      </c>
      <c r="AT70" s="78" t="s">
        <v>839</v>
      </c>
      <c r="AU70" s="78">
        <v>40</v>
      </c>
      <c r="AV70" s="83" t="s">
        <v>1347</v>
      </c>
      <c r="AW70" s="78" t="b">
        <v>0</v>
      </c>
      <c r="AX70" s="78" t="s">
        <v>1399</v>
      </c>
      <c r="AY70" s="83" t="s">
        <v>1467</v>
      </c>
      <c r="AZ70" s="78" t="s">
        <v>66</v>
      </c>
      <c r="BA70" s="78" t="str">
        <f>REPLACE(INDEX(GroupVertices[Group],MATCH(Vertices[[#This Row],[Vertex]],GroupVertices[Vertex],0)),1,1,"")</f>
        <v>3</v>
      </c>
      <c r="BB70" s="48" t="s">
        <v>432</v>
      </c>
      <c r="BC70" s="48" t="s">
        <v>432</v>
      </c>
      <c r="BD70" s="48" t="s">
        <v>440</v>
      </c>
      <c r="BE70" s="48" t="s">
        <v>440</v>
      </c>
      <c r="BF70" s="48" t="s">
        <v>451</v>
      </c>
      <c r="BG70" s="48" t="s">
        <v>451</v>
      </c>
      <c r="BH70" s="121" t="s">
        <v>2174</v>
      </c>
      <c r="BI70" s="121" t="s">
        <v>2174</v>
      </c>
      <c r="BJ70" s="121" t="s">
        <v>2261</v>
      </c>
      <c r="BK70" s="121" t="s">
        <v>2261</v>
      </c>
      <c r="BL70" s="121">
        <v>1</v>
      </c>
      <c r="BM70" s="124">
        <v>14.285714285714286</v>
      </c>
      <c r="BN70" s="121">
        <v>0</v>
      </c>
      <c r="BO70" s="124">
        <v>0</v>
      </c>
      <c r="BP70" s="121">
        <v>0</v>
      </c>
      <c r="BQ70" s="124">
        <v>0</v>
      </c>
      <c r="BR70" s="121">
        <v>6</v>
      </c>
      <c r="BS70" s="124">
        <v>85.71428571428571</v>
      </c>
      <c r="BT70" s="121">
        <v>7</v>
      </c>
      <c r="BU70" s="2"/>
      <c r="BV70" s="3"/>
      <c r="BW70" s="3"/>
      <c r="BX70" s="3"/>
      <c r="BY70" s="3"/>
    </row>
    <row r="71" spans="1:77" ht="41.45" customHeight="1">
      <c r="A71" s="64" t="s">
        <v>264</v>
      </c>
      <c r="C71" s="65"/>
      <c r="D71" s="65" t="s">
        <v>64</v>
      </c>
      <c r="E71" s="66">
        <v>162.02300671257902</v>
      </c>
      <c r="F71" s="68">
        <v>99.99993529405324</v>
      </c>
      <c r="G71" s="100" t="s">
        <v>537</v>
      </c>
      <c r="H71" s="65"/>
      <c r="I71" s="69" t="s">
        <v>264</v>
      </c>
      <c r="J71" s="70"/>
      <c r="K71" s="70"/>
      <c r="L71" s="69" t="s">
        <v>1586</v>
      </c>
      <c r="M71" s="73">
        <v>1.0215643351887138</v>
      </c>
      <c r="N71" s="74">
        <v>471.85015869140625</v>
      </c>
      <c r="O71" s="74">
        <v>2833.0498046875</v>
      </c>
      <c r="P71" s="75"/>
      <c r="Q71" s="76"/>
      <c r="R71" s="76"/>
      <c r="S71" s="86"/>
      <c r="T71" s="48">
        <v>1</v>
      </c>
      <c r="U71" s="48">
        <v>1</v>
      </c>
      <c r="V71" s="49">
        <v>0</v>
      </c>
      <c r="W71" s="49">
        <v>0</v>
      </c>
      <c r="X71" s="49">
        <v>0</v>
      </c>
      <c r="Y71" s="49">
        <v>0.999996</v>
      </c>
      <c r="Z71" s="49">
        <v>0</v>
      </c>
      <c r="AA71" s="49" t="s">
        <v>2498</v>
      </c>
      <c r="AB71" s="71">
        <v>71</v>
      </c>
      <c r="AC71" s="71"/>
      <c r="AD71" s="72"/>
      <c r="AE71" s="78" t="s">
        <v>972</v>
      </c>
      <c r="AF71" s="78">
        <v>262</v>
      </c>
      <c r="AG71" s="78">
        <v>118</v>
      </c>
      <c r="AH71" s="78">
        <v>9227</v>
      </c>
      <c r="AI71" s="78">
        <v>10886</v>
      </c>
      <c r="AJ71" s="78"/>
      <c r="AK71" s="78"/>
      <c r="AL71" s="78" t="s">
        <v>1152</v>
      </c>
      <c r="AM71" s="78"/>
      <c r="AN71" s="78"/>
      <c r="AO71" s="80">
        <v>40692.73038194444</v>
      </c>
      <c r="AP71" s="83" t="s">
        <v>1296</v>
      </c>
      <c r="AQ71" s="78" t="b">
        <v>1</v>
      </c>
      <c r="AR71" s="78" t="b">
        <v>0</v>
      </c>
      <c r="AS71" s="78" t="b">
        <v>1</v>
      </c>
      <c r="AT71" s="78" t="s">
        <v>839</v>
      </c>
      <c r="AU71" s="78">
        <v>1</v>
      </c>
      <c r="AV71" s="83" t="s">
        <v>1347</v>
      </c>
      <c r="AW71" s="78" t="b">
        <v>0</v>
      </c>
      <c r="AX71" s="78" t="s">
        <v>1399</v>
      </c>
      <c r="AY71" s="83" t="s">
        <v>1468</v>
      </c>
      <c r="AZ71" s="78" t="s">
        <v>66</v>
      </c>
      <c r="BA71" s="78" t="str">
        <f>REPLACE(INDEX(GroupVertices[Group],MATCH(Vertices[[#This Row],[Vertex]],GroupVertices[Vertex],0)),1,1,"")</f>
        <v>3</v>
      </c>
      <c r="BB71" s="48" t="s">
        <v>433</v>
      </c>
      <c r="BC71" s="48" t="s">
        <v>433</v>
      </c>
      <c r="BD71" s="48" t="s">
        <v>440</v>
      </c>
      <c r="BE71" s="48" t="s">
        <v>440</v>
      </c>
      <c r="BF71" s="48" t="s">
        <v>451</v>
      </c>
      <c r="BG71" s="48" t="s">
        <v>451</v>
      </c>
      <c r="BH71" s="121" t="s">
        <v>2175</v>
      </c>
      <c r="BI71" s="121" t="s">
        <v>2175</v>
      </c>
      <c r="BJ71" s="121" t="s">
        <v>2262</v>
      </c>
      <c r="BK71" s="121" t="s">
        <v>2262</v>
      </c>
      <c r="BL71" s="121">
        <v>0</v>
      </c>
      <c r="BM71" s="124">
        <v>0</v>
      </c>
      <c r="BN71" s="121">
        <v>0</v>
      </c>
      <c r="BO71" s="124">
        <v>0</v>
      </c>
      <c r="BP71" s="121">
        <v>0</v>
      </c>
      <c r="BQ71" s="124">
        <v>0</v>
      </c>
      <c r="BR71" s="121">
        <v>13</v>
      </c>
      <c r="BS71" s="124">
        <v>100</v>
      </c>
      <c r="BT71" s="121">
        <v>13</v>
      </c>
      <c r="BU71" s="2"/>
      <c r="BV71" s="3"/>
      <c r="BW71" s="3"/>
      <c r="BX71" s="3"/>
      <c r="BY71" s="3"/>
    </row>
    <row r="72" spans="1:77" ht="41.45" customHeight="1">
      <c r="A72" s="64" t="s">
        <v>265</v>
      </c>
      <c r="C72" s="65"/>
      <c r="D72" s="65" t="s">
        <v>64</v>
      </c>
      <c r="E72" s="66">
        <v>162.14029093213952</v>
      </c>
      <c r="F72" s="68">
        <v>99.99960543438989</v>
      </c>
      <c r="G72" s="100" t="s">
        <v>538</v>
      </c>
      <c r="H72" s="65"/>
      <c r="I72" s="69" t="s">
        <v>265</v>
      </c>
      <c r="J72" s="70"/>
      <c r="K72" s="70"/>
      <c r="L72" s="69" t="s">
        <v>1587</v>
      </c>
      <c r="M72" s="73">
        <v>1.1314955656616137</v>
      </c>
      <c r="N72" s="74">
        <v>7147.51025390625</v>
      </c>
      <c r="O72" s="74">
        <v>9646.09375</v>
      </c>
      <c r="P72" s="75"/>
      <c r="Q72" s="76"/>
      <c r="R72" s="76"/>
      <c r="S72" s="86"/>
      <c r="T72" s="48">
        <v>0</v>
      </c>
      <c r="U72" s="48">
        <v>1</v>
      </c>
      <c r="V72" s="49">
        <v>0</v>
      </c>
      <c r="W72" s="49">
        <v>0.111111</v>
      </c>
      <c r="X72" s="49">
        <v>0</v>
      </c>
      <c r="Y72" s="49">
        <v>0.585364</v>
      </c>
      <c r="Z72" s="49">
        <v>0</v>
      </c>
      <c r="AA72" s="49">
        <v>0</v>
      </c>
      <c r="AB72" s="71">
        <v>72</v>
      </c>
      <c r="AC72" s="71"/>
      <c r="AD72" s="72"/>
      <c r="AE72" s="78" t="s">
        <v>973</v>
      </c>
      <c r="AF72" s="78">
        <v>611</v>
      </c>
      <c r="AG72" s="78">
        <v>587</v>
      </c>
      <c r="AH72" s="78">
        <v>217394</v>
      </c>
      <c r="AI72" s="78">
        <v>8471</v>
      </c>
      <c r="AJ72" s="78"/>
      <c r="AK72" s="78" t="s">
        <v>1079</v>
      </c>
      <c r="AL72" s="78" t="s">
        <v>1153</v>
      </c>
      <c r="AM72" s="83" t="s">
        <v>1211</v>
      </c>
      <c r="AN72" s="78"/>
      <c r="AO72" s="80">
        <v>39829.164722222224</v>
      </c>
      <c r="AP72" s="83" t="s">
        <v>1297</v>
      </c>
      <c r="AQ72" s="78" t="b">
        <v>0</v>
      </c>
      <c r="AR72" s="78" t="b">
        <v>0</v>
      </c>
      <c r="AS72" s="78" t="b">
        <v>0</v>
      </c>
      <c r="AT72" s="78" t="s">
        <v>839</v>
      </c>
      <c r="AU72" s="78">
        <v>22</v>
      </c>
      <c r="AV72" s="83" t="s">
        <v>1352</v>
      </c>
      <c r="AW72" s="78" t="b">
        <v>0</v>
      </c>
      <c r="AX72" s="78" t="s">
        <v>1399</v>
      </c>
      <c r="AY72" s="83" t="s">
        <v>1469</v>
      </c>
      <c r="AZ72" s="78" t="s">
        <v>66</v>
      </c>
      <c r="BA72" s="78" t="str">
        <f>REPLACE(INDEX(GroupVertices[Group],MATCH(Vertices[[#This Row],[Vertex]],GroupVertices[Vertex],0)),1,1,"")</f>
        <v>7</v>
      </c>
      <c r="BB72" s="48"/>
      <c r="BC72" s="48"/>
      <c r="BD72" s="48"/>
      <c r="BE72" s="48"/>
      <c r="BF72" s="48" t="s">
        <v>451</v>
      </c>
      <c r="BG72" s="48" t="s">
        <v>451</v>
      </c>
      <c r="BH72" s="121" t="s">
        <v>2172</v>
      </c>
      <c r="BI72" s="121" t="s">
        <v>2172</v>
      </c>
      <c r="BJ72" s="121" t="s">
        <v>2258</v>
      </c>
      <c r="BK72" s="121" t="s">
        <v>2258</v>
      </c>
      <c r="BL72" s="121">
        <v>0</v>
      </c>
      <c r="BM72" s="124">
        <v>0</v>
      </c>
      <c r="BN72" s="121">
        <v>1</v>
      </c>
      <c r="BO72" s="124">
        <v>4.3478260869565215</v>
      </c>
      <c r="BP72" s="121">
        <v>0</v>
      </c>
      <c r="BQ72" s="124">
        <v>0</v>
      </c>
      <c r="BR72" s="121">
        <v>22</v>
      </c>
      <c r="BS72" s="124">
        <v>95.65217391304348</v>
      </c>
      <c r="BT72" s="121">
        <v>23</v>
      </c>
      <c r="BU72" s="2"/>
      <c r="BV72" s="3"/>
      <c r="BW72" s="3"/>
      <c r="BX72" s="3"/>
      <c r="BY72" s="3"/>
    </row>
    <row r="73" spans="1:77" ht="41.45" customHeight="1">
      <c r="A73" s="64" t="s">
        <v>267</v>
      </c>
      <c r="C73" s="65"/>
      <c r="D73" s="65" t="s">
        <v>64</v>
      </c>
      <c r="E73" s="66">
        <v>181.37890410746334</v>
      </c>
      <c r="F73" s="68">
        <v>99.94549719639214</v>
      </c>
      <c r="G73" s="100" t="s">
        <v>540</v>
      </c>
      <c r="H73" s="65"/>
      <c r="I73" s="69" t="s">
        <v>267</v>
      </c>
      <c r="J73" s="70"/>
      <c r="K73" s="70"/>
      <c r="L73" s="69" t="s">
        <v>1588</v>
      </c>
      <c r="M73" s="73">
        <v>19.163967682380452</v>
      </c>
      <c r="N73" s="74">
        <v>6113.74853515625</v>
      </c>
      <c r="O73" s="74">
        <v>835.2105712890625</v>
      </c>
      <c r="P73" s="75"/>
      <c r="Q73" s="76"/>
      <c r="R73" s="76"/>
      <c r="S73" s="86"/>
      <c r="T73" s="48">
        <v>0</v>
      </c>
      <c r="U73" s="48">
        <v>1</v>
      </c>
      <c r="V73" s="49">
        <v>0</v>
      </c>
      <c r="W73" s="49">
        <v>0.333333</v>
      </c>
      <c r="X73" s="49">
        <v>0</v>
      </c>
      <c r="Y73" s="49">
        <v>0.638295</v>
      </c>
      <c r="Z73" s="49">
        <v>0</v>
      </c>
      <c r="AA73" s="49">
        <v>0</v>
      </c>
      <c r="AB73" s="71">
        <v>73</v>
      </c>
      <c r="AC73" s="71"/>
      <c r="AD73" s="72"/>
      <c r="AE73" s="78" t="s">
        <v>974</v>
      </c>
      <c r="AF73" s="78">
        <v>596</v>
      </c>
      <c r="AG73" s="78">
        <v>77519</v>
      </c>
      <c r="AH73" s="78">
        <v>86135</v>
      </c>
      <c r="AI73" s="78">
        <v>60299</v>
      </c>
      <c r="AJ73" s="78"/>
      <c r="AK73" s="78" t="s">
        <v>1080</v>
      </c>
      <c r="AL73" s="78" t="s">
        <v>955</v>
      </c>
      <c r="AM73" s="83" t="s">
        <v>1212</v>
      </c>
      <c r="AN73" s="78"/>
      <c r="AO73" s="80">
        <v>40667.17962962963</v>
      </c>
      <c r="AP73" s="83" t="s">
        <v>1298</v>
      </c>
      <c r="AQ73" s="78" t="b">
        <v>0</v>
      </c>
      <c r="AR73" s="78" t="b">
        <v>0</v>
      </c>
      <c r="AS73" s="78" t="b">
        <v>0</v>
      </c>
      <c r="AT73" s="78" t="s">
        <v>839</v>
      </c>
      <c r="AU73" s="78">
        <v>666</v>
      </c>
      <c r="AV73" s="83" t="s">
        <v>1347</v>
      </c>
      <c r="AW73" s="78" t="b">
        <v>1</v>
      </c>
      <c r="AX73" s="78" t="s">
        <v>1399</v>
      </c>
      <c r="AY73" s="83" t="s">
        <v>1470</v>
      </c>
      <c r="AZ73" s="78" t="s">
        <v>66</v>
      </c>
      <c r="BA73" s="78" t="str">
        <f>REPLACE(INDEX(GroupVertices[Group],MATCH(Vertices[[#This Row],[Vertex]],GroupVertices[Vertex],0)),1,1,"")</f>
        <v>11</v>
      </c>
      <c r="BB73" s="48"/>
      <c r="BC73" s="48"/>
      <c r="BD73" s="48"/>
      <c r="BE73" s="48"/>
      <c r="BF73" s="48"/>
      <c r="BG73" s="48"/>
      <c r="BH73" s="121" t="s">
        <v>2165</v>
      </c>
      <c r="BI73" s="121" t="s">
        <v>2165</v>
      </c>
      <c r="BJ73" s="121" t="s">
        <v>2251</v>
      </c>
      <c r="BK73" s="121" t="s">
        <v>2251</v>
      </c>
      <c r="BL73" s="121">
        <v>1</v>
      </c>
      <c r="BM73" s="124">
        <v>4.761904761904762</v>
      </c>
      <c r="BN73" s="121">
        <v>1</v>
      </c>
      <c r="BO73" s="124">
        <v>4.761904761904762</v>
      </c>
      <c r="BP73" s="121">
        <v>0</v>
      </c>
      <c r="BQ73" s="124">
        <v>0</v>
      </c>
      <c r="BR73" s="121">
        <v>19</v>
      </c>
      <c r="BS73" s="124">
        <v>90.47619047619048</v>
      </c>
      <c r="BT73" s="121">
        <v>21</v>
      </c>
      <c r="BU73" s="2"/>
      <c r="BV73" s="3"/>
      <c r="BW73" s="3"/>
      <c r="BX73" s="3"/>
      <c r="BY73" s="3"/>
    </row>
    <row r="74" spans="1:77" ht="41.45" customHeight="1">
      <c r="A74" s="64" t="s">
        <v>268</v>
      </c>
      <c r="C74" s="65"/>
      <c r="D74" s="65" t="s">
        <v>64</v>
      </c>
      <c r="E74" s="66">
        <v>163.14558424265792</v>
      </c>
      <c r="F74" s="68">
        <v>99.99677806584688</v>
      </c>
      <c r="G74" s="100" t="s">
        <v>541</v>
      </c>
      <c r="H74" s="65"/>
      <c r="I74" s="69" t="s">
        <v>268</v>
      </c>
      <c r="J74" s="70"/>
      <c r="K74" s="70"/>
      <c r="L74" s="69" t="s">
        <v>1589</v>
      </c>
      <c r="M74" s="73">
        <v>2.073763255429327</v>
      </c>
      <c r="N74" s="74">
        <v>8091.13232421875</v>
      </c>
      <c r="O74" s="74">
        <v>9631.966796875</v>
      </c>
      <c r="P74" s="75"/>
      <c r="Q74" s="76"/>
      <c r="R74" s="76"/>
      <c r="S74" s="86"/>
      <c r="T74" s="48">
        <v>0</v>
      </c>
      <c r="U74" s="48">
        <v>1</v>
      </c>
      <c r="V74" s="49">
        <v>0</v>
      </c>
      <c r="W74" s="49">
        <v>0.111111</v>
      </c>
      <c r="X74" s="49">
        <v>0</v>
      </c>
      <c r="Y74" s="49">
        <v>0.585364</v>
      </c>
      <c r="Z74" s="49">
        <v>0</v>
      </c>
      <c r="AA74" s="49">
        <v>0</v>
      </c>
      <c r="AB74" s="71">
        <v>74</v>
      </c>
      <c r="AC74" s="71"/>
      <c r="AD74" s="72"/>
      <c r="AE74" s="78" t="s">
        <v>975</v>
      </c>
      <c r="AF74" s="78">
        <v>1496</v>
      </c>
      <c r="AG74" s="78">
        <v>4607</v>
      </c>
      <c r="AH74" s="78">
        <v>68445</v>
      </c>
      <c r="AI74" s="78">
        <v>60800</v>
      </c>
      <c r="AJ74" s="78"/>
      <c r="AK74" s="78" t="s">
        <v>1081</v>
      </c>
      <c r="AL74" s="78" t="s">
        <v>1154</v>
      </c>
      <c r="AM74" s="83" t="s">
        <v>1213</v>
      </c>
      <c r="AN74" s="78"/>
      <c r="AO74" s="80">
        <v>40952.99383101852</v>
      </c>
      <c r="AP74" s="83" t="s">
        <v>1299</v>
      </c>
      <c r="AQ74" s="78" t="b">
        <v>0</v>
      </c>
      <c r="AR74" s="78" t="b">
        <v>0</v>
      </c>
      <c r="AS74" s="78" t="b">
        <v>1</v>
      </c>
      <c r="AT74" s="78" t="s">
        <v>839</v>
      </c>
      <c r="AU74" s="78">
        <v>150</v>
      </c>
      <c r="AV74" s="83" t="s">
        <v>1360</v>
      </c>
      <c r="AW74" s="78" t="b">
        <v>0</v>
      </c>
      <c r="AX74" s="78" t="s">
        <v>1399</v>
      </c>
      <c r="AY74" s="83" t="s">
        <v>1471</v>
      </c>
      <c r="AZ74" s="78" t="s">
        <v>66</v>
      </c>
      <c r="BA74" s="78" t="str">
        <f>REPLACE(INDEX(GroupVertices[Group],MATCH(Vertices[[#This Row],[Vertex]],GroupVertices[Vertex],0)),1,1,"")</f>
        <v>7</v>
      </c>
      <c r="BB74" s="48"/>
      <c r="BC74" s="48"/>
      <c r="BD74" s="48"/>
      <c r="BE74" s="48"/>
      <c r="BF74" s="48" t="s">
        <v>451</v>
      </c>
      <c r="BG74" s="48" t="s">
        <v>451</v>
      </c>
      <c r="BH74" s="121" t="s">
        <v>2172</v>
      </c>
      <c r="BI74" s="121" t="s">
        <v>2172</v>
      </c>
      <c r="BJ74" s="121" t="s">
        <v>2258</v>
      </c>
      <c r="BK74" s="121" t="s">
        <v>2258</v>
      </c>
      <c r="BL74" s="121">
        <v>0</v>
      </c>
      <c r="BM74" s="124">
        <v>0</v>
      </c>
      <c r="BN74" s="121">
        <v>1</v>
      </c>
      <c r="BO74" s="124">
        <v>4.3478260869565215</v>
      </c>
      <c r="BP74" s="121">
        <v>0</v>
      </c>
      <c r="BQ74" s="124">
        <v>0</v>
      </c>
      <c r="BR74" s="121">
        <v>22</v>
      </c>
      <c r="BS74" s="124">
        <v>95.65217391304348</v>
      </c>
      <c r="BT74" s="121">
        <v>23</v>
      </c>
      <c r="BU74" s="2"/>
      <c r="BV74" s="3"/>
      <c r="BW74" s="3"/>
      <c r="BX74" s="3"/>
      <c r="BY74" s="3"/>
    </row>
    <row r="75" spans="1:77" ht="41.45" customHeight="1">
      <c r="A75" s="64" t="s">
        <v>269</v>
      </c>
      <c r="C75" s="65"/>
      <c r="D75" s="65" t="s">
        <v>64</v>
      </c>
      <c r="E75" s="66">
        <v>162.08077356698942</v>
      </c>
      <c r="F75" s="68">
        <v>99.99977282586084</v>
      </c>
      <c r="G75" s="100" t="s">
        <v>542</v>
      </c>
      <c r="H75" s="65"/>
      <c r="I75" s="69" t="s">
        <v>269</v>
      </c>
      <c r="J75" s="70"/>
      <c r="K75" s="70"/>
      <c r="L75" s="69" t="s">
        <v>1590</v>
      </c>
      <c r="M75" s="73">
        <v>1.0757095681082018</v>
      </c>
      <c r="N75" s="74">
        <v>9133.3935546875</v>
      </c>
      <c r="O75" s="74">
        <v>9646.09375</v>
      </c>
      <c r="P75" s="75"/>
      <c r="Q75" s="76"/>
      <c r="R75" s="76"/>
      <c r="S75" s="86"/>
      <c r="T75" s="48">
        <v>0</v>
      </c>
      <c r="U75" s="48">
        <v>3</v>
      </c>
      <c r="V75" s="49">
        <v>0.666667</v>
      </c>
      <c r="W75" s="49">
        <v>0.2</v>
      </c>
      <c r="X75" s="49">
        <v>0</v>
      </c>
      <c r="Y75" s="49">
        <v>0.944801</v>
      </c>
      <c r="Z75" s="49">
        <v>0.3333333333333333</v>
      </c>
      <c r="AA75" s="49">
        <v>0</v>
      </c>
      <c r="AB75" s="71">
        <v>75</v>
      </c>
      <c r="AC75" s="71"/>
      <c r="AD75" s="72"/>
      <c r="AE75" s="78" t="s">
        <v>976</v>
      </c>
      <c r="AF75" s="78">
        <v>522</v>
      </c>
      <c r="AG75" s="78">
        <v>349</v>
      </c>
      <c r="AH75" s="78">
        <v>16013</v>
      </c>
      <c r="AI75" s="78">
        <v>8081</v>
      </c>
      <c r="AJ75" s="78"/>
      <c r="AK75" s="78" t="s">
        <v>1082</v>
      </c>
      <c r="AL75" s="78">
        <v>805</v>
      </c>
      <c r="AM75" s="83" t="s">
        <v>1214</v>
      </c>
      <c r="AN75" s="78"/>
      <c r="AO75" s="80">
        <v>39962.796805555554</v>
      </c>
      <c r="AP75" s="83" t="s">
        <v>1300</v>
      </c>
      <c r="AQ75" s="78" t="b">
        <v>0</v>
      </c>
      <c r="AR75" s="78" t="b">
        <v>0</v>
      </c>
      <c r="AS75" s="78" t="b">
        <v>1</v>
      </c>
      <c r="AT75" s="78" t="s">
        <v>839</v>
      </c>
      <c r="AU75" s="78">
        <v>7</v>
      </c>
      <c r="AV75" s="83" t="s">
        <v>1347</v>
      </c>
      <c r="AW75" s="78" t="b">
        <v>0</v>
      </c>
      <c r="AX75" s="78" t="s">
        <v>1399</v>
      </c>
      <c r="AY75" s="83" t="s">
        <v>1472</v>
      </c>
      <c r="AZ75" s="78" t="s">
        <v>66</v>
      </c>
      <c r="BA75" s="78" t="str">
        <f>REPLACE(INDEX(GroupVertices[Group],MATCH(Vertices[[#This Row],[Vertex]],GroupVertices[Vertex],0)),1,1,"")</f>
        <v>8</v>
      </c>
      <c r="BB75" s="48"/>
      <c r="BC75" s="48"/>
      <c r="BD75" s="48"/>
      <c r="BE75" s="48"/>
      <c r="BF75" s="48" t="s">
        <v>451</v>
      </c>
      <c r="BG75" s="48" t="s">
        <v>451</v>
      </c>
      <c r="BH75" s="121" t="s">
        <v>2176</v>
      </c>
      <c r="BI75" s="121" t="s">
        <v>2176</v>
      </c>
      <c r="BJ75" s="121" t="s">
        <v>2263</v>
      </c>
      <c r="BK75" s="121" t="s">
        <v>2263</v>
      </c>
      <c r="BL75" s="121">
        <v>1</v>
      </c>
      <c r="BM75" s="124">
        <v>4.761904761904762</v>
      </c>
      <c r="BN75" s="121">
        <v>0</v>
      </c>
      <c r="BO75" s="124">
        <v>0</v>
      </c>
      <c r="BP75" s="121">
        <v>0</v>
      </c>
      <c r="BQ75" s="124">
        <v>0</v>
      </c>
      <c r="BR75" s="121">
        <v>20</v>
      </c>
      <c r="BS75" s="124">
        <v>95.23809523809524</v>
      </c>
      <c r="BT75" s="121">
        <v>21</v>
      </c>
      <c r="BU75" s="2"/>
      <c r="BV75" s="3"/>
      <c r="BW75" s="3"/>
      <c r="BX75" s="3"/>
      <c r="BY75" s="3"/>
    </row>
    <row r="76" spans="1:77" ht="41.45" customHeight="1">
      <c r="A76" s="64" t="s">
        <v>328</v>
      </c>
      <c r="C76" s="65"/>
      <c r="D76" s="65" t="s">
        <v>64</v>
      </c>
      <c r="E76" s="66">
        <v>165.7843541462873</v>
      </c>
      <c r="F76" s="68">
        <v>99.98935657508423</v>
      </c>
      <c r="G76" s="100" t="s">
        <v>1382</v>
      </c>
      <c r="H76" s="65"/>
      <c r="I76" s="69" t="s">
        <v>328</v>
      </c>
      <c r="J76" s="70"/>
      <c r="K76" s="70"/>
      <c r="L76" s="69" t="s">
        <v>1591</v>
      </c>
      <c r="M76" s="73">
        <v>4.547098743595723</v>
      </c>
      <c r="N76" s="74">
        <v>8569.6435546875</v>
      </c>
      <c r="O76" s="74">
        <v>8316.7001953125</v>
      </c>
      <c r="P76" s="75"/>
      <c r="Q76" s="76"/>
      <c r="R76" s="76"/>
      <c r="S76" s="86"/>
      <c r="T76" s="48">
        <v>3</v>
      </c>
      <c r="U76" s="48">
        <v>0</v>
      </c>
      <c r="V76" s="49">
        <v>0.666667</v>
      </c>
      <c r="W76" s="49">
        <v>0.2</v>
      </c>
      <c r="X76" s="49">
        <v>0</v>
      </c>
      <c r="Y76" s="49">
        <v>0.944801</v>
      </c>
      <c r="Z76" s="49">
        <v>0.3333333333333333</v>
      </c>
      <c r="AA76" s="49">
        <v>0</v>
      </c>
      <c r="AB76" s="71">
        <v>76</v>
      </c>
      <c r="AC76" s="71"/>
      <c r="AD76" s="72"/>
      <c r="AE76" s="78" t="s">
        <v>977</v>
      </c>
      <c r="AF76" s="78">
        <v>1161</v>
      </c>
      <c r="AG76" s="78">
        <v>15159</v>
      </c>
      <c r="AH76" s="78">
        <v>7855</v>
      </c>
      <c r="AI76" s="78">
        <v>3836</v>
      </c>
      <c r="AJ76" s="78"/>
      <c r="AK76" s="78" t="s">
        <v>1083</v>
      </c>
      <c r="AL76" s="78" t="s">
        <v>1155</v>
      </c>
      <c r="AM76" s="83" t="s">
        <v>1215</v>
      </c>
      <c r="AN76" s="78"/>
      <c r="AO76" s="80">
        <v>40003.670648148145</v>
      </c>
      <c r="AP76" s="83" t="s">
        <v>1301</v>
      </c>
      <c r="AQ76" s="78" t="b">
        <v>0</v>
      </c>
      <c r="AR76" s="78" t="b">
        <v>0</v>
      </c>
      <c r="AS76" s="78" t="b">
        <v>1</v>
      </c>
      <c r="AT76" s="78" t="s">
        <v>839</v>
      </c>
      <c r="AU76" s="78">
        <v>582</v>
      </c>
      <c r="AV76" s="83" t="s">
        <v>1347</v>
      </c>
      <c r="AW76" s="78" t="b">
        <v>1</v>
      </c>
      <c r="AX76" s="78" t="s">
        <v>1399</v>
      </c>
      <c r="AY76" s="83" t="s">
        <v>1473</v>
      </c>
      <c r="AZ76" s="78" t="s">
        <v>65</v>
      </c>
      <c r="BA76" s="78" t="str">
        <f>REPLACE(INDEX(GroupVertices[Group],MATCH(Vertices[[#This Row],[Vertex]],GroupVertices[Vertex],0)),1,1,"")</f>
        <v>8</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329</v>
      </c>
      <c r="C77" s="65"/>
      <c r="D77" s="65" t="s">
        <v>64</v>
      </c>
      <c r="E77" s="66">
        <v>168.95027785553182</v>
      </c>
      <c r="F77" s="68">
        <v>99.98045247415027</v>
      </c>
      <c r="G77" s="100" t="s">
        <v>1383</v>
      </c>
      <c r="H77" s="65"/>
      <c r="I77" s="69" t="s">
        <v>329</v>
      </c>
      <c r="J77" s="70"/>
      <c r="K77" s="70"/>
      <c r="L77" s="69" t="s">
        <v>1592</v>
      </c>
      <c r="M77" s="73">
        <v>7.51453878152091</v>
      </c>
      <c r="N77" s="74">
        <v>9804.087890625</v>
      </c>
      <c r="O77" s="74">
        <v>8528.673828125</v>
      </c>
      <c r="P77" s="75"/>
      <c r="Q77" s="76"/>
      <c r="R77" s="76"/>
      <c r="S77" s="86"/>
      <c r="T77" s="48">
        <v>3</v>
      </c>
      <c r="U77" s="48">
        <v>0</v>
      </c>
      <c r="V77" s="49">
        <v>0.666667</v>
      </c>
      <c r="W77" s="49">
        <v>0.2</v>
      </c>
      <c r="X77" s="49">
        <v>0</v>
      </c>
      <c r="Y77" s="49">
        <v>0.944801</v>
      </c>
      <c r="Z77" s="49">
        <v>0.3333333333333333</v>
      </c>
      <c r="AA77" s="49">
        <v>0</v>
      </c>
      <c r="AB77" s="71">
        <v>77</v>
      </c>
      <c r="AC77" s="71"/>
      <c r="AD77" s="72"/>
      <c r="AE77" s="78" t="s">
        <v>978</v>
      </c>
      <c r="AF77" s="78">
        <v>1970</v>
      </c>
      <c r="AG77" s="78">
        <v>27819</v>
      </c>
      <c r="AH77" s="78">
        <v>18359</v>
      </c>
      <c r="AI77" s="78">
        <v>9073</v>
      </c>
      <c r="AJ77" s="78"/>
      <c r="AK77" s="78" t="s">
        <v>1084</v>
      </c>
      <c r="AL77" s="78" t="s">
        <v>875</v>
      </c>
      <c r="AM77" s="83" t="s">
        <v>1216</v>
      </c>
      <c r="AN77" s="78"/>
      <c r="AO77" s="80">
        <v>39784.05378472222</v>
      </c>
      <c r="AP77" s="83" t="s">
        <v>1302</v>
      </c>
      <c r="AQ77" s="78" t="b">
        <v>0</v>
      </c>
      <c r="AR77" s="78" t="b">
        <v>0</v>
      </c>
      <c r="AS77" s="78" t="b">
        <v>1</v>
      </c>
      <c r="AT77" s="78" t="s">
        <v>839</v>
      </c>
      <c r="AU77" s="78">
        <v>794</v>
      </c>
      <c r="AV77" s="83" t="s">
        <v>1356</v>
      </c>
      <c r="AW77" s="78" t="b">
        <v>1</v>
      </c>
      <c r="AX77" s="78" t="s">
        <v>1399</v>
      </c>
      <c r="AY77" s="83" t="s">
        <v>1474</v>
      </c>
      <c r="AZ77" s="78" t="s">
        <v>65</v>
      </c>
      <c r="BA77" s="78" t="str">
        <f>REPLACE(INDEX(GroupVertices[Group],MATCH(Vertices[[#This Row],[Vertex]],GroupVertices[Vertex],0)),1,1,"")</f>
        <v>8</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306</v>
      </c>
      <c r="C78" s="65"/>
      <c r="D78" s="65" t="s">
        <v>64</v>
      </c>
      <c r="E78" s="66">
        <v>430.3875563932436</v>
      </c>
      <c r="F78" s="68">
        <v>99.24516504154322</v>
      </c>
      <c r="G78" s="100" t="s">
        <v>1384</v>
      </c>
      <c r="H78" s="65"/>
      <c r="I78" s="69" t="s">
        <v>306</v>
      </c>
      <c r="J78" s="70"/>
      <c r="K78" s="70"/>
      <c r="L78" s="69" t="s">
        <v>1593</v>
      </c>
      <c r="M78" s="73">
        <v>252.56133048836602</v>
      </c>
      <c r="N78" s="74">
        <v>9186.865234375</v>
      </c>
      <c r="O78" s="74">
        <v>8422.6875</v>
      </c>
      <c r="P78" s="75"/>
      <c r="Q78" s="76"/>
      <c r="R78" s="76"/>
      <c r="S78" s="86"/>
      <c r="T78" s="48">
        <v>2</v>
      </c>
      <c r="U78" s="48">
        <v>2</v>
      </c>
      <c r="V78" s="49">
        <v>1.333333</v>
      </c>
      <c r="W78" s="49">
        <v>0.25</v>
      </c>
      <c r="X78" s="49">
        <v>0</v>
      </c>
      <c r="Y78" s="49">
        <v>1.220774</v>
      </c>
      <c r="Z78" s="49">
        <v>0.3333333333333333</v>
      </c>
      <c r="AA78" s="49">
        <v>0</v>
      </c>
      <c r="AB78" s="71">
        <v>78</v>
      </c>
      <c r="AC78" s="71"/>
      <c r="AD78" s="72"/>
      <c r="AE78" s="78" t="s">
        <v>979</v>
      </c>
      <c r="AF78" s="78">
        <v>444</v>
      </c>
      <c r="AG78" s="78">
        <v>1073263</v>
      </c>
      <c r="AH78" s="78">
        <v>181391</v>
      </c>
      <c r="AI78" s="78">
        <v>3229</v>
      </c>
      <c r="AJ78" s="78"/>
      <c r="AK78" s="78" t="s">
        <v>1085</v>
      </c>
      <c r="AL78" s="78"/>
      <c r="AM78" s="83" t="s">
        <v>1217</v>
      </c>
      <c r="AN78" s="78"/>
      <c r="AO78" s="80">
        <v>39711.182291666664</v>
      </c>
      <c r="AP78" s="83" t="s">
        <v>1303</v>
      </c>
      <c r="AQ78" s="78" t="b">
        <v>0</v>
      </c>
      <c r="AR78" s="78" t="b">
        <v>0</v>
      </c>
      <c r="AS78" s="78" t="b">
        <v>1</v>
      </c>
      <c r="AT78" s="78" t="s">
        <v>839</v>
      </c>
      <c r="AU78" s="78">
        <v>6467</v>
      </c>
      <c r="AV78" s="83" t="s">
        <v>1347</v>
      </c>
      <c r="AW78" s="78" t="b">
        <v>1</v>
      </c>
      <c r="AX78" s="78" t="s">
        <v>1399</v>
      </c>
      <c r="AY78" s="83" t="s">
        <v>1475</v>
      </c>
      <c r="AZ78" s="78" t="s">
        <v>66</v>
      </c>
      <c r="BA78" s="78" t="str">
        <f>REPLACE(INDEX(GroupVertices[Group],MATCH(Vertices[[#This Row],[Vertex]],GroupVertices[Vertex],0)),1,1,"")</f>
        <v>8</v>
      </c>
      <c r="BB78" s="48" t="s">
        <v>437</v>
      </c>
      <c r="BC78" s="48" t="s">
        <v>437</v>
      </c>
      <c r="BD78" s="48" t="s">
        <v>448</v>
      </c>
      <c r="BE78" s="48" t="s">
        <v>448</v>
      </c>
      <c r="BF78" s="48" t="s">
        <v>451</v>
      </c>
      <c r="BG78" s="48" t="s">
        <v>451</v>
      </c>
      <c r="BH78" s="121" t="s">
        <v>2177</v>
      </c>
      <c r="BI78" s="121" t="s">
        <v>2177</v>
      </c>
      <c r="BJ78" s="121" t="s">
        <v>2264</v>
      </c>
      <c r="BK78" s="121" t="s">
        <v>2264</v>
      </c>
      <c r="BL78" s="121">
        <v>1</v>
      </c>
      <c r="BM78" s="124">
        <v>3.3333333333333335</v>
      </c>
      <c r="BN78" s="121">
        <v>2</v>
      </c>
      <c r="BO78" s="124">
        <v>6.666666666666667</v>
      </c>
      <c r="BP78" s="121">
        <v>0</v>
      </c>
      <c r="BQ78" s="124">
        <v>0</v>
      </c>
      <c r="BR78" s="121">
        <v>27</v>
      </c>
      <c r="BS78" s="124">
        <v>90</v>
      </c>
      <c r="BT78" s="121">
        <v>30</v>
      </c>
      <c r="BU78" s="2"/>
      <c r="BV78" s="3"/>
      <c r="BW78" s="3"/>
      <c r="BX78" s="3"/>
      <c r="BY78" s="3"/>
    </row>
    <row r="79" spans="1:77" ht="41.45" customHeight="1">
      <c r="A79" s="64" t="s">
        <v>271</v>
      </c>
      <c r="C79" s="65"/>
      <c r="D79" s="65" t="s">
        <v>64</v>
      </c>
      <c r="E79" s="66">
        <v>162.06001751107573</v>
      </c>
      <c r="F79" s="68">
        <v>99.99983120187802</v>
      </c>
      <c r="G79" s="100" t="s">
        <v>543</v>
      </c>
      <c r="H79" s="65"/>
      <c r="I79" s="69" t="s">
        <v>271</v>
      </c>
      <c r="J79" s="70"/>
      <c r="K79" s="70"/>
      <c r="L79" s="69" t="s">
        <v>1594</v>
      </c>
      <c r="M79" s="73">
        <v>1.0562547874488186</v>
      </c>
      <c r="N79" s="74">
        <v>859.1264038085938</v>
      </c>
      <c r="O79" s="74">
        <v>6684.0224609375</v>
      </c>
      <c r="P79" s="75"/>
      <c r="Q79" s="76"/>
      <c r="R79" s="76"/>
      <c r="S79" s="86"/>
      <c r="T79" s="48">
        <v>0</v>
      </c>
      <c r="U79" s="48">
        <v>3</v>
      </c>
      <c r="V79" s="49">
        <v>18</v>
      </c>
      <c r="W79" s="49">
        <v>0.004808</v>
      </c>
      <c r="X79" s="49">
        <v>0.055709</v>
      </c>
      <c r="Y79" s="49">
        <v>0.849996</v>
      </c>
      <c r="Z79" s="49">
        <v>0.3333333333333333</v>
      </c>
      <c r="AA79" s="49">
        <v>0</v>
      </c>
      <c r="AB79" s="71">
        <v>79</v>
      </c>
      <c r="AC79" s="71"/>
      <c r="AD79" s="72"/>
      <c r="AE79" s="78" t="s">
        <v>980</v>
      </c>
      <c r="AF79" s="78">
        <v>626</v>
      </c>
      <c r="AG79" s="78">
        <v>266</v>
      </c>
      <c r="AH79" s="78">
        <v>3136</v>
      </c>
      <c r="AI79" s="78">
        <v>2842</v>
      </c>
      <c r="AJ79" s="78"/>
      <c r="AK79" s="78" t="s">
        <v>1086</v>
      </c>
      <c r="AL79" s="78" t="s">
        <v>1156</v>
      </c>
      <c r="AM79" s="78"/>
      <c r="AN79" s="78"/>
      <c r="AO79" s="80">
        <v>39472.9500462963</v>
      </c>
      <c r="AP79" s="83" t="s">
        <v>1304</v>
      </c>
      <c r="AQ79" s="78" t="b">
        <v>0</v>
      </c>
      <c r="AR79" s="78" t="b">
        <v>0</v>
      </c>
      <c r="AS79" s="78" t="b">
        <v>1</v>
      </c>
      <c r="AT79" s="78" t="s">
        <v>839</v>
      </c>
      <c r="AU79" s="78">
        <v>8</v>
      </c>
      <c r="AV79" s="83" t="s">
        <v>1351</v>
      </c>
      <c r="AW79" s="78" t="b">
        <v>0</v>
      </c>
      <c r="AX79" s="78" t="s">
        <v>1399</v>
      </c>
      <c r="AY79" s="83" t="s">
        <v>1476</v>
      </c>
      <c r="AZ79" s="78" t="s">
        <v>66</v>
      </c>
      <c r="BA79" s="78" t="str">
        <f>REPLACE(INDEX(GroupVertices[Group],MATCH(Vertices[[#This Row],[Vertex]],GroupVertices[Vertex],0)),1,1,"")</f>
        <v>1</v>
      </c>
      <c r="BB79" s="48"/>
      <c r="BC79" s="48"/>
      <c r="BD79" s="48"/>
      <c r="BE79" s="48"/>
      <c r="BF79" s="48" t="s">
        <v>454</v>
      </c>
      <c r="BG79" s="48" t="s">
        <v>454</v>
      </c>
      <c r="BH79" s="121" t="s">
        <v>2139</v>
      </c>
      <c r="BI79" s="121" t="s">
        <v>2139</v>
      </c>
      <c r="BJ79" s="121" t="s">
        <v>2225</v>
      </c>
      <c r="BK79" s="121" t="s">
        <v>2225</v>
      </c>
      <c r="BL79" s="121">
        <v>0</v>
      </c>
      <c r="BM79" s="124">
        <v>0</v>
      </c>
      <c r="BN79" s="121">
        <v>0</v>
      </c>
      <c r="BO79" s="124">
        <v>0</v>
      </c>
      <c r="BP79" s="121">
        <v>0</v>
      </c>
      <c r="BQ79" s="124">
        <v>0</v>
      </c>
      <c r="BR79" s="121">
        <v>22</v>
      </c>
      <c r="BS79" s="124">
        <v>100</v>
      </c>
      <c r="BT79" s="121">
        <v>22</v>
      </c>
      <c r="BU79" s="2"/>
      <c r="BV79" s="3"/>
      <c r="BW79" s="3"/>
      <c r="BX79" s="3"/>
      <c r="BY79" s="3"/>
    </row>
    <row r="80" spans="1:77" ht="41.45" customHeight="1">
      <c r="A80" s="64" t="s">
        <v>273</v>
      </c>
      <c r="C80" s="65"/>
      <c r="D80" s="65" t="s">
        <v>64</v>
      </c>
      <c r="E80" s="66">
        <v>162.0532655410797</v>
      </c>
      <c r="F80" s="68">
        <v>99.99985019166675</v>
      </c>
      <c r="G80" s="100" t="s">
        <v>1385</v>
      </c>
      <c r="H80" s="65"/>
      <c r="I80" s="69" t="s">
        <v>273</v>
      </c>
      <c r="J80" s="70"/>
      <c r="K80" s="70"/>
      <c r="L80" s="69" t="s">
        <v>1595</v>
      </c>
      <c r="M80" s="73">
        <v>1.0499261238608266</v>
      </c>
      <c r="N80" s="74">
        <v>1645.685791015625</v>
      </c>
      <c r="O80" s="74">
        <v>6979.0048828125</v>
      </c>
      <c r="P80" s="75"/>
      <c r="Q80" s="76"/>
      <c r="R80" s="76"/>
      <c r="S80" s="86"/>
      <c r="T80" s="48">
        <v>0</v>
      </c>
      <c r="U80" s="48">
        <v>2</v>
      </c>
      <c r="V80" s="49">
        <v>0</v>
      </c>
      <c r="W80" s="49">
        <v>0.005376</v>
      </c>
      <c r="X80" s="49">
        <v>0.041976</v>
      </c>
      <c r="Y80" s="49">
        <v>0.652933</v>
      </c>
      <c r="Z80" s="49">
        <v>0.5</v>
      </c>
      <c r="AA80" s="49">
        <v>0</v>
      </c>
      <c r="AB80" s="71">
        <v>80</v>
      </c>
      <c r="AC80" s="71"/>
      <c r="AD80" s="72"/>
      <c r="AE80" s="78" t="s">
        <v>981</v>
      </c>
      <c r="AF80" s="78">
        <v>417</v>
      </c>
      <c r="AG80" s="78">
        <v>239</v>
      </c>
      <c r="AH80" s="78">
        <v>26364</v>
      </c>
      <c r="AI80" s="78">
        <v>498</v>
      </c>
      <c r="AJ80" s="78"/>
      <c r="AK80" s="78" t="s">
        <v>1087</v>
      </c>
      <c r="AL80" s="78" t="s">
        <v>1157</v>
      </c>
      <c r="AM80" s="78"/>
      <c r="AN80" s="78"/>
      <c r="AO80" s="80">
        <v>40714.11641203704</v>
      </c>
      <c r="AP80" s="83" t="s">
        <v>1305</v>
      </c>
      <c r="AQ80" s="78" t="b">
        <v>0</v>
      </c>
      <c r="AR80" s="78" t="b">
        <v>0</v>
      </c>
      <c r="AS80" s="78" t="b">
        <v>1</v>
      </c>
      <c r="AT80" s="78" t="s">
        <v>839</v>
      </c>
      <c r="AU80" s="78">
        <v>2</v>
      </c>
      <c r="AV80" s="83" t="s">
        <v>1357</v>
      </c>
      <c r="AW80" s="78" t="b">
        <v>0</v>
      </c>
      <c r="AX80" s="78" t="s">
        <v>1399</v>
      </c>
      <c r="AY80" s="83" t="s">
        <v>1477</v>
      </c>
      <c r="AZ80" s="78" t="s">
        <v>66</v>
      </c>
      <c r="BA80" s="78" t="str">
        <f>REPLACE(INDEX(GroupVertices[Group],MATCH(Vertices[[#This Row],[Vertex]],GroupVertices[Vertex],0)),1,1,"")</f>
        <v>1</v>
      </c>
      <c r="BB80" s="48"/>
      <c r="BC80" s="48"/>
      <c r="BD80" s="48"/>
      <c r="BE80" s="48"/>
      <c r="BF80" s="48" t="s">
        <v>451</v>
      </c>
      <c r="BG80" s="48" t="s">
        <v>451</v>
      </c>
      <c r="BH80" s="121" t="s">
        <v>2178</v>
      </c>
      <c r="BI80" s="121" t="s">
        <v>2178</v>
      </c>
      <c r="BJ80" s="121" t="s">
        <v>2265</v>
      </c>
      <c r="BK80" s="121" t="s">
        <v>2265</v>
      </c>
      <c r="BL80" s="121">
        <v>1</v>
      </c>
      <c r="BM80" s="124">
        <v>11.11111111111111</v>
      </c>
      <c r="BN80" s="121">
        <v>0</v>
      </c>
      <c r="BO80" s="124">
        <v>0</v>
      </c>
      <c r="BP80" s="121">
        <v>0</v>
      </c>
      <c r="BQ80" s="124">
        <v>0</v>
      </c>
      <c r="BR80" s="121">
        <v>8</v>
      </c>
      <c r="BS80" s="124">
        <v>88.88888888888889</v>
      </c>
      <c r="BT80" s="121">
        <v>9</v>
      </c>
      <c r="BU80" s="2"/>
      <c r="BV80" s="3"/>
      <c r="BW80" s="3"/>
      <c r="BX80" s="3"/>
      <c r="BY80" s="3"/>
    </row>
    <row r="81" spans="1:77" ht="41.45" customHeight="1">
      <c r="A81" s="64" t="s">
        <v>274</v>
      </c>
      <c r="C81" s="65"/>
      <c r="D81" s="65" t="s">
        <v>64</v>
      </c>
      <c r="E81" s="66">
        <v>163.0055433834812</v>
      </c>
      <c r="F81" s="68">
        <v>99.99717192813148</v>
      </c>
      <c r="G81" s="100" t="s">
        <v>1386</v>
      </c>
      <c r="H81" s="65"/>
      <c r="I81" s="69" t="s">
        <v>274</v>
      </c>
      <c r="J81" s="70"/>
      <c r="K81" s="70"/>
      <c r="L81" s="69" t="s">
        <v>1596</v>
      </c>
      <c r="M81" s="73">
        <v>1.9425020847154166</v>
      </c>
      <c r="N81" s="74">
        <v>4549.6884765625</v>
      </c>
      <c r="O81" s="74">
        <v>8856.1298828125</v>
      </c>
      <c r="P81" s="75"/>
      <c r="Q81" s="76"/>
      <c r="R81" s="76"/>
      <c r="S81" s="86"/>
      <c r="T81" s="48">
        <v>0</v>
      </c>
      <c r="U81" s="48">
        <v>1</v>
      </c>
      <c r="V81" s="49">
        <v>0</v>
      </c>
      <c r="W81" s="49">
        <v>0.058824</v>
      </c>
      <c r="X81" s="49">
        <v>0</v>
      </c>
      <c r="Y81" s="49">
        <v>0.56657</v>
      </c>
      <c r="Z81" s="49">
        <v>0</v>
      </c>
      <c r="AA81" s="49">
        <v>0</v>
      </c>
      <c r="AB81" s="71">
        <v>81</v>
      </c>
      <c r="AC81" s="71"/>
      <c r="AD81" s="72"/>
      <c r="AE81" s="78" t="s">
        <v>982</v>
      </c>
      <c r="AF81" s="78">
        <v>4996</v>
      </c>
      <c r="AG81" s="78">
        <v>4047</v>
      </c>
      <c r="AH81" s="78">
        <v>40055</v>
      </c>
      <c r="AI81" s="78">
        <v>88088</v>
      </c>
      <c r="AJ81" s="78"/>
      <c r="AK81" s="78" t="s">
        <v>1088</v>
      </c>
      <c r="AL81" s="78" t="s">
        <v>1158</v>
      </c>
      <c r="AM81" s="78"/>
      <c r="AN81" s="78"/>
      <c r="AO81" s="80">
        <v>42953.14618055556</v>
      </c>
      <c r="AP81" s="83" t="s">
        <v>1306</v>
      </c>
      <c r="AQ81" s="78" t="b">
        <v>1</v>
      </c>
      <c r="AR81" s="78" t="b">
        <v>0</v>
      </c>
      <c r="AS81" s="78" t="b">
        <v>0</v>
      </c>
      <c r="AT81" s="78" t="s">
        <v>839</v>
      </c>
      <c r="AU81" s="78">
        <v>17</v>
      </c>
      <c r="AV81" s="78"/>
      <c r="AW81" s="78" t="b">
        <v>0</v>
      </c>
      <c r="AX81" s="78" t="s">
        <v>1399</v>
      </c>
      <c r="AY81" s="83" t="s">
        <v>1478</v>
      </c>
      <c r="AZ81" s="78" t="s">
        <v>66</v>
      </c>
      <c r="BA81" s="78" t="str">
        <f>REPLACE(INDEX(GroupVertices[Group],MATCH(Vertices[[#This Row],[Vertex]],GroupVertices[Vertex],0)),1,1,"")</f>
        <v>2</v>
      </c>
      <c r="BB81" s="48"/>
      <c r="BC81" s="48"/>
      <c r="BD81" s="48"/>
      <c r="BE81" s="48"/>
      <c r="BF81" s="48" t="s">
        <v>451</v>
      </c>
      <c r="BG81" s="48" t="s">
        <v>451</v>
      </c>
      <c r="BH81" s="121" t="s">
        <v>2157</v>
      </c>
      <c r="BI81" s="121" t="s">
        <v>2157</v>
      </c>
      <c r="BJ81" s="121" t="s">
        <v>2244</v>
      </c>
      <c r="BK81" s="121" t="s">
        <v>2244</v>
      </c>
      <c r="BL81" s="121">
        <v>0</v>
      </c>
      <c r="BM81" s="124">
        <v>0</v>
      </c>
      <c r="BN81" s="121">
        <v>0</v>
      </c>
      <c r="BO81" s="124">
        <v>0</v>
      </c>
      <c r="BP81" s="121">
        <v>0</v>
      </c>
      <c r="BQ81" s="124">
        <v>0</v>
      </c>
      <c r="BR81" s="121">
        <v>7</v>
      </c>
      <c r="BS81" s="124">
        <v>100</v>
      </c>
      <c r="BT81" s="121">
        <v>7</v>
      </c>
      <c r="BU81" s="2"/>
      <c r="BV81" s="3"/>
      <c r="BW81" s="3"/>
      <c r="BX81" s="3"/>
      <c r="BY81" s="3"/>
    </row>
    <row r="82" spans="1:77" ht="41.45" customHeight="1">
      <c r="A82" s="64" t="s">
        <v>275</v>
      </c>
      <c r="C82" s="65"/>
      <c r="D82" s="65" t="s">
        <v>64</v>
      </c>
      <c r="E82" s="66">
        <v>162.06851999181146</v>
      </c>
      <c r="F82" s="68">
        <v>99.99980728881074</v>
      </c>
      <c r="G82" s="100" t="s">
        <v>1387</v>
      </c>
      <c r="H82" s="65"/>
      <c r="I82" s="69" t="s">
        <v>275</v>
      </c>
      <c r="J82" s="70"/>
      <c r="K82" s="70"/>
      <c r="L82" s="69" t="s">
        <v>1597</v>
      </c>
      <c r="M82" s="73">
        <v>1.0642242156707347</v>
      </c>
      <c r="N82" s="74">
        <v>4276.07763671875</v>
      </c>
      <c r="O82" s="74">
        <v>6776.5966796875</v>
      </c>
      <c r="P82" s="75"/>
      <c r="Q82" s="76"/>
      <c r="R82" s="76"/>
      <c r="S82" s="86"/>
      <c r="T82" s="48">
        <v>0</v>
      </c>
      <c r="U82" s="48">
        <v>1</v>
      </c>
      <c r="V82" s="49">
        <v>0</v>
      </c>
      <c r="W82" s="49">
        <v>0.058824</v>
      </c>
      <c r="X82" s="49">
        <v>0</v>
      </c>
      <c r="Y82" s="49">
        <v>0.56657</v>
      </c>
      <c r="Z82" s="49">
        <v>0</v>
      </c>
      <c r="AA82" s="49">
        <v>0</v>
      </c>
      <c r="AB82" s="71">
        <v>82</v>
      </c>
      <c r="AC82" s="71"/>
      <c r="AD82" s="72"/>
      <c r="AE82" s="78" t="s">
        <v>983</v>
      </c>
      <c r="AF82" s="78">
        <v>204</v>
      </c>
      <c r="AG82" s="78">
        <v>300</v>
      </c>
      <c r="AH82" s="78">
        <v>20352</v>
      </c>
      <c r="AI82" s="78">
        <v>14312</v>
      </c>
      <c r="AJ82" s="78"/>
      <c r="AK82" s="78" t="s">
        <v>1089</v>
      </c>
      <c r="AL82" s="78"/>
      <c r="AM82" s="78"/>
      <c r="AN82" s="78"/>
      <c r="AO82" s="80">
        <v>41805.86146990741</v>
      </c>
      <c r="AP82" s="83" t="s">
        <v>1307</v>
      </c>
      <c r="AQ82" s="78" t="b">
        <v>0</v>
      </c>
      <c r="AR82" s="78" t="b">
        <v>0</v>
      </c>
      <c r="AS82" s="78" t="b">
        <v>0</v>
      </c>
      <c r="AT82" s="78" t="s">
        <v>839</v>
      </c>
      <c r="AU82" s="78">
        <v>17</v>
      </c>
      <c r="AV82" s="83" t="s">
        <v>1347</v>
      </c>
      <c r="AW82" s="78" t="b">
        <v>0</v>
      </c>
      <c r="AX82" s="78" t="s">
        <v>1399</v>
      </c>
      <c r="AY82" s="83" t="s">
        <v>1479</v>
      </c>
      <c r="AZ82" s="78" t="s">
        <v>66</v>
      </c>
      <c r="BA82" s="78" t="str">
        <f>REPLACE(INDEX(GroupVertices[Group],MATCH(Vertices[[#This Row],[Vertex]],GroupVertices[Vertex],0)),1,1,"")</f>
        <v>2</v>
      </c>
      <c r="BB82" s="48"/>
      <c r="BC82" s="48"/>
      <c r="BD82" s="48"/>
      <c r="BE82" s="48"/>
      <c r="BF82" s="48" t="s">
        <v>451</v>
      </c>
      <c r="BG82" s="48" t="s">
        <v>451</v>
      </c>
      <c r="BH82" s="121" t="s">
        <v>2126</v>
      </c>
      <c r="BI82" s="121" t="s">
        <v>2126</v>
      </c>
      <c r="BJ82" s="121" t="s">
        <v>2214</v>
      </c>
      <c r="BK82" s="121" t="s">
        <v>2214</v>
      </c>
      <c r="BL82" s="121">
        <v>0</v>
      </c>
      <c r="BM82" s="124">
        <v>0</v>
      </c>
      <c r="BN82" s="121">
        <v>0</v>
      </c>
      <c r="BO82" s="124">
        <v>0</v>
      </c>
      <c r="BP82" s="121">
        <v>0</v>
      </c>
      <c r="BQ82" s="124">
        <v>0</v>
      </c>
      <c r="BR82" s="121">
        <v>14</v>
      </c>
      <c r="BS82" s="124">
        <v>100</v>
      </c>
      <c r="BT82" s="121">
        <v>14</v>
      </c>
      <c r="BU82" s="2"/>
      <c r="BV82" s="3"/>
      <c r="BW82" s="3"/>
      <c r="BX82" s="3"/>
      <c r="BY82" s="3"/>
    </row>
    <row r="83" spans="1:77" ht="41.45" customHeight="1">
      <c r="A83" s="64" t="s">
        <v>277</v>
      </c>
      <c r="C83" s="65"/>
      <c r="D83" s="65" t="s">
        <v>64</v>
      </c>
      <c r="E83" s="66">
        <v>162.21131165357912</v>
      </c>
      <c r="F83" s="68">
        <v>99.99940568994556</v>
      </c>
      <c r="G83" s="100" t="s">
        <v>546</v>
      </c>
      <c r="H83" s="65"/>
      <c r="I83" s="69" t="s">
        <v>277</v>
      </c>
      <c r="J83" s="70"/>
      <c r="K83" s="70"/>
      <c r="L83" s="69" t="s">
        <v>1598</v>
      </c>
      <c r="M83" s="73">
        <v>1.1980637308093824</v>
      </c>
      <c r="N83" s="74">
        <v>3438.439453125</v>
      </c>
      <c r="O83" s="74">
        <v>4440.65771484375</v>
      </c>
      <c r="P83" s="75"/>
      <c r="Q83" s="76"/>
      <c r="R83" s="76"/>
      <c r="S83" s="86"/>
      <c r="T83" s="48">
        <v>0</v>
      </c>
      <c r="U83" s="48">
        <v>4</v>
      </c>
      <c r="V83" s="49">
        <v>454</v>
      </c>
      <c r="W83" s="49">
        <v>0.00495</v>
      </c>
      <c r="X83" s="49">
        <v>5.9E-05</v>
      </c>
      <c r="Y83" s="49">
        <v>1.527728</v>
      </c>
      <c r="Z83" s="49">
        <v>0</v>
      </c>
      <c r="AA83" s="49">
        <v>0</v>
      </c>
      <c r="AB83" s="71">
        <v>83</v>
      </c>
      <c r="AC83" s="71"/>
      <c r="AD83" s="72"/>
      <c r="AE83" s="78" t="s">
        <v>984</v>
      </c>
      <c r="AF83" s="78">
        <v>1229</v>
      </c>
      <c r="AG83" s="78">
        <v>871</v>
      </c>
      <c r="AH83" s="78">
        <v>11117</v>
      </c>
      <c r="AI83" s="78">
        <v>22070</v>
      </c>
      <c r="AJ83" s="78"/>
      <c r="AK83" s="78" t="s">
        <v>1090</v>
      </c>
      <c r="AL83" s="78" t="s">
        <v>1159</v>
      </c>
      <c r="AM83" s="83" t="s">
        <v>1218</v>
      </c>
      <c r="AN83" s="78"/>
      <c r="AO83" s="80">
        <v>40758.68622685185</v>
      </c>
      <c r="AP83" s="83" t="s">
        <v>1308</v>
      </c>
      <c r="AQ83" s="78" t="b">
        <v>0</v>
      </c>
      <c r="AR83" s="78" t="b">
        <v>0</v>
      </c>
      <c r="AS83" s="78" t="b">
        <v>1</v>
      </c>
      <c r="AT83" s="78" t="s">
        <v>839</v>
      </c>
      <c r="AU83" s="78">
        <v>33</v>
      </c>
      <c r="AV83" s="83" t="s">
        <v>1348</v>
      </c>
      <c r="AW83" s="78" t="b">
        <v>0</v>
      </c>
      <c r="AX83" s="78" t="s">
        <v>1399</v>
      </c>
      <c r="AY83" s="83" t="s">
        <v>1480</v>
      </c>
      <c r="AZ83" s="78" t="s">
        <v>66</v>
      </c>
      <c r="BA83" s="78" t="str">
        <f>REPLACE(INDEX(GroupVertices[Group],MATCH(Vertices[[#This Row],[Vertex]],GroupVertices[Vertex],0)),1,1,"")</f>
        <v>4</v>
      </c>
      <c r="BB83" s="48" t="s">
        <v>422</v>
      </c>
      <c r="BC83" s="48" t="s">
        <v>422</v>
      </c>
      <c r="BD83" s="48" t="s">
        <v>440</v>
      </c>
      <c r="BE83" s="48" t="s">
        <v>440</v>
      </c>
      <c r="BF83" s="48" t="s">
        <v>451</v>
      </c>
      <c r="BG83" s="48" t="s">
        <v>451</v>
      </c>
      <c r="BH83" s="121" t="s">
        <v>2179</v>
      </c>
      <c r="BI83" s="121" t="s">
        <v>2179</v>
      </c>
      <c r="BJ83" s="121" t="s">
        <v>2266</v>
      </c>
      <c r="BK83" s="121" t="s">
        <v>2266</v>
      </c>
      <c r="BL83" s="121">
        <v>4</v>
      </c>
      <c r="BM83" s="124">
        <v>4.938271604938271</v>
      </c>
      <c r="BN83" s="121">
        <v>1</v>
      </c>
      <c r="BO83" s="124">
        <v>1.2345679012345678</v>
      </c>
      <c r="BP83" s="121">
        <v>0</v>
      </c>
      <c r="BQ83" s="124">
        <v>0</v>
      </c>
      <c r="BR83" s="121">
        <v>76</v>
      </c>
      <c r="BS83" s="124">
        <v>93.82716049382717</v>
      </c>
      <c r="BT83" s="121">
        <v>81</v>
      </c>
      <c r="BU83" s="2"/>
      <c r="BV83" s="3"/>
      <c r="BW83" s="3"/>
      <c r="BX83" s="3"/>
      <c r="BY83" s="3"/>
    </row>
    <row r="84" spans="1:77" ht="41.45" customHeight="1">
      <c r="A84" s="64" t="s">
        <v>278</v>
      </c>
      <c r="C84" s="65"/>
      <c r="D84" s="65" t="s">
        <v>64</v>
      </c>
      <c r="E84" s="66">
        <v>168.16479867932827</v>
      </c>
      <c r="F84" s="68">
        <v>99.98266161957156</v>
      </c>
      <c r="G84" s="100" t="s">
        <v>547</v>
      </c>
      <c r="H84" s="65"/>
      <c r="I84" s="69" t="s">
        <v>278</v>
      </c>
      <c r="J84" s="70"/>
      <c r="K84" s="70"/>
      <c r="L84" s="69" t="s">
        <v>1599</v>
      </c>
      <c r="M84" s="73">
        <v>6.778304250784495</v>
      </c>
      <c r="N84" s="74">
        <v>3695.63037109375</v>
      </c>
      <c r="O84" s="74">
        <v>3711.01953125</v>
      </c>
      <c r="P84" s="75"/>
      <c r="Q84" s="76"/>
      <c r="R84" s="76"/>
      <c r="S84" s="86"/>
      <c r="T84" s="48">
        <v>2</v>
      </c>
      <c r="U84" s="48">
        <v>1</v>
      </c>
      <c r="V84" s="49">
        <v>0</v>
      </c>
      <c r="W84" s="49">
        <v>0.004115</v>
      </c>
      <c r="X84" s="49">
        <v>1.5E-05</v>
      </c>
      <c r="Y84" s="49">
        <v>0.825464</v>
      </c>
      <c r="Z84" s="49">
        <v>0</v>
      </c>
      <c r="AA84" s="49">
        <v>0</v>
      </c>
      <c r="AB84" s="71">
        <v>84</v>
      </c>
      <c r="AC84" s="71"/>
      <c r="AD84" s="72"/>
      <c r="AE84" s="78" t="s">
        <v>985</v>
      </c>
      <c r="AF84" s="78">
        <v>1105</v>
      </c>
      <c r="AG84" s="78">
        <v>24678</v>
      </c>
      <c r="AH84" s="78">
        <v>129202</v>
      </c>
      <c r="AI84" s="78">
        <v>1242</v>
      </c>
      <c r="AJ84" s="78"/>
      <c r="AK84" s="78" t="s">
        <v>1091</v>
      </c>
      <c r="AL84" s="78" t="s">
        <v>1160</v>
      </c>
      <c r="AM84" s="83" t="s">
        <v>1219</v>
      </c>
      <c r="AN84" s="78"/>
      <c r="AO84" s="80">
        <v>39807.77511574074</v>
      </c>
      <c r="AP84" s="83" t="s">
        <v>1309</v>
      </c>
      <c r="AQ84" s="78" t="b">
        <v>0</v>
      </c>
      <c r="AR84" s="78" t="b">
        <v>0</v>
      </c>
      <c r="AS84" s="78" t="b">
        <v>0</v>
      </c>
      <c r="AT84" s="78" t="s">
        <v>839</v>
      </c>
      <c r="AU84" s="78">
        <v>600</v>
      </c>
      <c r="AV84" s="83" t="s">
        <v>1362</v>
      </c>
      <c r="AW84" s="78" t="b">
        <v>1</v>
      </c>
      <c r="AX84" s="78" t="s">
        <v>1399</v>
      </c>
      <c r="AY84" s="83" t="s">
        <v>1481</v>
      </c>
      <c r="AZ84" s="78" t="s">
        <v>66</v>
      </c>
      <c r="BA84" s="78" t="str">
        <f>REPLACE(INDEX(GroupVertices[Group],MATCH(Vertices[[#This Row],[Vertex]],GroupVertices[Vertex],0)),1,1,"")</f>
        <v>4</v>
      </c>
      <c r="BB84" s="48" t="s">
        <v>434</v>
      </c>
      <c r="BC84" s="48" t="s">
        <v>434</v>
      </c>
      <c r="BD84" s="48" t="s">
        <v>440</v>
      </c>
      <c r="BE84" s="48" t="s">
        <v>440</v>
      </c>
      <c r="BF84" s="48" t="s">
        <v>451</v>
      </c>
      <c r="BG84" s="48" t="s">
        <v>451</v>
      </c>
      <c r="BH84" s="121" t="s">
        <v>2180</v>
      </c>
      <c r="BI84" s="121" t="s">
        <v>2180</v>
      </c>
      <c r="BJ84" s="121" t="s">
        <v>2267</v>
      </c>
      <c r="BK84" s="121" t="s">
        <v>2267</v>
      </c>
      <c r="BL84" s="121">
        <v>1</v>
      </c>
      <c r="BM84" s="124">
        <v>3.5714285714285716</v>
      </c>
      <c r="BN84" s="121">
        <v>0</v>
      </c>
      <c r="BO84" s="124">
        <v>0</v>
      </c>
      <c r="BP84" s="121">
        <v>0</v>
      </c>
      <c r="BQ84" s="124">
        <v>0</v>
      </c>
      <c r="BR84" s="121">
        <v>27</v>
      </c>
      <c r="BS84" s="124">
        <v>96.42857142857143</v>
      </c>
      <c r="BT84" s="121">
        <v>28</v>
      </c>
      <c r="BU84" s="2"/>
      <c r="BV84" s="3"/>
      <c r="BW84" s="3"/>
      <c r="BX84" s="3"/>
      <c r="BY84" s="3"/>
    </row>
    <row r="85" spans="1:77" ht="41.45" customHeight="1">
      <c r="A85" s="64" t="s">
        <v>299</v>
      </c>
      <c r="C85" s="65"/>
      <c r="D85" s="65" t="s">
        <v>64</v>
      </c>
      <c r="E85" s="66">
        <v>171.81036233125297</v>
      </c>
      <c r="F85" s="68">
        <v>99.97240854031284</v>
      </c>
      <c r="G85" s="100" t="s">
        <v>1388</v>
      </c>
      <c r="H85" s="65"/>
      <c r="I85" s="69" t="s">
        <v>299</v>
      </c>
      <c r="J85" s="70"/>
      <c r="K85" s="70"/>
      <c r="L85" s="69" t="s">
        <v>1600</v>
      </c>
      <c r="M85" s="73">
        <v>10.195313798404825</v>
      </c>
      <c r="N85" s="74">
        <v>2969.951171875</v>
      </c>
      <c r="O85" s="74">
        <v>3839.0390625</v>
      </c>
      <c r="P85" s="75"/>
      <c r="Q85" s="76"/>
      <c r="R85" s="76"/>
      <c r="S85" s="86"/>
      <c r="T85" s="48">
        <v>4</v>
      </c>
      <c r="U85" s="48">
        <v>1</v>
      </c>
      <c r="V85" s="49">
        <v>922</v>
      </c>
      <c r="W85" s="49">
        <v>0.00578</v>
      </c>
      <c r="X85" s="49">
        <v>0.00024</v>
      </c>
      <c r="Y85" s="49">
        <v>1.433476</v>
      </c>
      <c r="Z85" s="49">
        <v>0</v>
      </c>
      <c r="AA85" s="49">
        <v>0</v>
      </c>
      <c r="AB85" s="71">
        <v>85</v>
      </c>
      <c r="AC85" s="71"/>
      <c r="AD85" s="72"/>
      <c r="AE85" s="78" t="s">
        <v>986</v>
      </c>
      <c r="AF85" s="78">
        <v>6748</v>
      </c>
      <c r="AG85" s="78">
        <v>39256</v>
      </c>
      <c r="AH85" s="78">
        <v>12074</v>
      </c>
      <c r="AI85" s="78">
        <v>5280</v>
      </c>
      <c r="AJ85" s="78"/>
      <c r="AK85" s="78" t="s">
        <v>1092</v>
      </c>
      <c r="AL85" s="78" t="s">
        <v>1161</v>
      </c>
      <c r="AM85" s="83" t="s">
        <v>1220</v>
      </c>
      <c r="AN85" s="78"/>
      <c r="AO85" s="80">
        <v>40197.943449074075</v>
      </c>
      <c r="AP85" s="83" t="s">
        <v>1310</v>
      </c>
      <c r="AQ85" s="78" t="b">
        <v>0</v>
      </c>
      <c r="AR85" s="78" t="b">
        <v>0</v>
      </c>
      <c r="AS85" s="78" t="b">
        <v>0</v>
      </c>
      <c r="AT85" s="78" t="s">
        <v>839</v>
      </c>
      <c r="AU85" s="78">
        <v>357</v>
      </c>
      <c r="AV85" s="83" t="s">
        <v>1347</v>
      </c>
      <c r="AW85" s="78" t="b">
        <v>0</v>
      </c>
      <c r="AX85" s="78" t="s">
        <v>1399</v>
      </c>
      <c r="AY85" s="83" t="s">
        <v>1482</v>
      </c>
      <c r="AZ85" s="78" t="s">
        <v>66</v>
      </c>
      <c r="BA85" s="78" t="str">
        <f>REPLACE(INDEX(GroupVertices[Group],MATCH(Vertices[[#This Row],[Vertex]],GroupVertices[Vertex],0)),1,1,"")</f>
        <v>4</v>
      </c>
      <c r="BB85" s="48"/>
      <c r="BC85" s="48"/>
      <c r="BD85" s="48"/>
      <c r="BE85" s="48"/>
      <c r="BF85" s="48" t="s">
        <v>468</v>
      </c>
      <c r="BG85" s="48" t="s">
        <v>468</v>
      </c>
      <c r="BH85" s="121" t="s">
        <v>2181</v>
      </c>
      <c r="BI85" s="121" t="s">
        <v>2181</v>
      </c>
      <c r="BJ85" s="121" t="s">
        <v>2268</v>
      </c>
      <c r="BK85" s="121" t="s">
        <v>2268</v>
      </c>
      <c r="BL85" s="121">
        <v>2</v>
      </c>
      <c r="BM85" s="124">
        <v>5.128205128205129</v>
      </c>
      <c r="BN85" s="121">
        <v>1</v>
      </c>
      <c r="BO85" s="124">
        <v>2.5641025641025643</v>
      </c>
      <c r="BP85" s="121">
        <v>0</v>
      </c>
      <c r="BQ85" s="124">
        <v>0</v>
      </c>
      <c r="BR85" s="121">
        <v>36</v>
      </c>
      <c r="BS85" s="124">
        <v>92.3076923076923</v>
      </c>
      <c r="BT85" s="121">
        <v>39</v>
      </c>
      <c r="BU85" s="2"/>
      <c r="BV85" s="3"/>
      <c r="BW85" s="3"/>
      <c r="BX85" s="3"/>
      <c r="BY85" s="3"/>
    </row>
    <row r="86" spans="1:77" ht="41.45" customHeight="1">
      <c r="A86" s="64" t="s">
        <v>279</v>
      </c>
      <c r="C86" s="65"/>
      <c r="D86" s="65" t="s">
        <v>64</v>
      </c>
      <c r="E86" s="66">
        <v>162.14129122399078</v>
      </c>
      <c r="F86" s="68">
        <v>99.99960262108786</v>
      </c>
      <c r="G86" s="100" t="s">
        <v>1389</v>
      </c>
      <c r="H86" s="65"/>
      <c r="I86" s="69" t="s">
        <v>279</v>
      </c>
      <c r="J86" s="70"/>
      <c r="K86" s="70"/>
      <c r="L86" s="69" t="s">
        <v>1601</v>
      </c>
      <c r="M86" s="73">
        <v>1.1324331454524275</v>
      </c>
      <c r="N86" s="74">
        <v>8990.3291015625</v>
      </c>
      <c r="O86" s="74">
        <v>3311.43359375</v>
      </c>
      <c r="P86" s="75"/>
      <c r="Q86" s="76"/>
      <c r="R86" s="76"/>
      <c r="S86" s="86"/>
      <c r="T86" s="48">
        <v>2</v>
      </c>
      <c r="U86" s="48">
        <v>1</v>
      </c>
      <c r="V86" s="49">
        <v>0</v>
      </c>
      <c r="W86" s="49">
        <v>1</v>
      </c>
      <c r="X86" s="49">
        <v>0</v>
      </c>
      <c r="Y86" s="49">
        <v>1.29824</v>
      </c>
      <c r="Z86" s="49">
        <v>0</v>
      </c>
      <c r="AA86" s="49">
        <v>0</v>
      </c>
      <c r="AB86" s="71">
        <v>86</v>
      </c>
      <c r="AC86" s="71"/>
      <c r="AD86" s="72"/>
      <c r="AE86" s="78" t="s">
        <v>987</v>
      </c>
      <c r="AF86" s="78">
        <v>375</v>
      </c>
      <c r="AG86" s="78">
        <v>591</v>
      </c>
      <c r="AH86" s="78">
        <v>2841</v>
      </c>
      <c r="AI86" s="78">
        <v>474</v>
      </c>
      <c r="AJ86" s="78"/>
      <c r="AK86" s="78" t="s">
        <v>1093</v>
      </c>
      <c r="AL86" s="78"/>
      <c r="AM86" s="83" t="s">
        <v>1221</v>
      </c>
      <c r="AN86" s="78"/>
      <c r="AO86" s="80">
        <v>41615.04866898148</v>
      </c>
      <c r="AP86" s="83" t="s">
        <v>1311</v>
      </c>
      <c r="AQ86" s="78" t="b">
        <v>1</v>
      </c>
      <c r="AR86" s="78" t="b">
        <v>0</v>
      </c>
      <c r="AS86" s="78" t="b">
        <v>0</v>
      </c>
      <c r="AT86" s="78" t="s">
        <v>839</v>
      </c>
      <c r="AU86" s="78">
        <v>23</v>
      </c>
      <c r="AV86" s="83" t="s">
        <v>1347</v>
      </c>
      <c r="AW86" s="78" t="b">
        <v>0</v>
      </c>
      <c r="AX86" s="78" t="s">
        <v>1399</v>
      </c>
      <c r="AY86" s="83" t="s">
        <v>1483</v>
      </c>
      <c r="AZ86" s="78" t="s">
        <v>66</v>
      </c>
      <c r="BA86" s="78" t="str">
        <f>REPLACE(INDEX(GroupVertices[Group],MATCH(Vertices[[#This Row],[Vertex]],GroupVertices[Vertex],0)),1,1,"")</f>
        <v>20</v>
      </c>
      <c r="BB86" s="48" t="s">
        <v>435</v>
      </c>
      <c r="BC86" s="48" t="s">
        <v>435</v>
      </c>
      <c r="BD86" s="48" t="s">
        <v>447</v>
      </c>
      <c r="BE86" s="48" t="s">
        <v>447</v>
      </c>
      <c r="BF86" s="48" t="s">
        <v>464</v>
      </c>
      <c r="BG86" s="48" t="s">
        <v>464</v>
      </c>
      <c r="BH86" s="121" t="s">
        <v>1902</v>
      </c>
      <c r="BI86" s="121" t="s">
        <v>1902</v>
      </c>
      <c r="BJ86" s="121" t="s">
        <v>2039</v>
      </c>
      <c r="BK86" s="121" t="s">
        <v>2039</v>
      </c>
      <c r="BL86" s="121">
        <v>0</v>
      </c>
      <c r="BM86" s="124">
        <v>0</v>
      </c>
      <c r="BN86" s="121">
        <v>0</v>
      </c>
      <c r="BO86" s="124">
        <v>0</v>
      </c>
      <c r="BP86" s="121">
        <v>0</v>
      </c>
      <c r="BQ86" s="124">
        <v>0</v>
      </c>
      <c r="BR86" s="121">
        <v>37</v>
      </c>
      <c r="BS86" s="124">
        <v>100</v>
      </c>
      <c r="BT86" s="121">
        <v>37</v>
      </c>
      <c r="BU86" s="2"/>
      <c r="BV86" s="3"/>
      <c r="BW86" s="3"/>
      <c r="BX86" s="3"/>
      <c r="BY86" s="3"/>
    </row>
    <row r="87" spans="1:77" ht="41.45" customHeight="1">
      <c r="A87" s="64" t="s">
        <v>280</v>
      </c>
      <c r="C87" s="65"/>
      <c r="D87" s="65" t="s">
        <v>64</v>
      </c>
      <c r="E87" s="66">
        <v>162.17805194952464</v>
      </c>
      <c r="F87" s="68">
        <v>99.99949923223815</v>
      </c>
      <c r="G87" s="100" t="s">
        <v>548</v>
      </c>
      <c r="H87" s="65"/>
      <c r="I87" s="69" t="s">
        <v>280</v>
      </c>
      <c r="J87" s="70"/>
      <c r="K87" s="70"/>
      <c r="L87" s="69" t="s">
        <v>1602</v>
      </c>
      <c r="M87" s="73">
        <v>1.1668892027648288</v>
      </c>
      <c r="N87" s="74">
        <v>9532.8349609375</v>
      </c>
      <c r="O87" s="74">
        <v>3311.43359375</v>
      </c>
      <c r="P87" s="75"/>
      <c r="Q87" s="76"/>
      <c r="R87" s="76"/>
      <c r="S87" s="86"/>
      <c r="T87" s="48">
        <v>0</v>
      </c>
      <c r="U87" s="48">
        <v>1</v>
      </c>
      <c r="V87" s="49">
        <v>0</v>
      </c>
      <c r="W87" s="49">
        <v>1</v>
      </c>
      <c r="X87" s="49">
        <v>0</v>
      </c>
      <c r="Y87" s="49">
        <v>0.701752</v>
      </c>
      <c r="Z87" s="49">
        <v>0</v>
      </c>
      <c r="AA87" s="49">
        <v>0</v>
      </c>
      <c r="AB87" s="71">
        <v>87</v>
      </c>
      <c r="AC87" s="71"/>
      <c r="AD87" s="72"/>
      <c r="AE87" s="78" t="s">
        <v>988</v>
      </c>
      <c r="AF87" s="78">
        <v>5002</v>
      </c>
      <c r="AG87" s="78">
        <v>738</v>
      </c>
      <c r="AH87" s="78">
        <v>129833</v>
      </c>
      <c r="AI87" s="78">
        <v>99683</v>
      </c>
      <c r="AJ87" s="78"/>
      <c r="AK87" s="78" t="s">
        <v>1094</v>
      </c>
      <c r="AL87" s="78" t="s">
        <v>1162</v>
      </c>
      <c r="AM87" s="78"/>
      <c r="AN87" s="78"/>
      <c r="AO87" s="80">
        <v>42312.13390046296</v>
      </c>
      <c r="AP87" s="83" t="s">
        <v>1312</v>
      </c>
      <c r="AQ87" s="78" t="b">
        <v>1</v>
      </c>
      <c r="AR87" s="78" t="b">
        <v>0</v>
      </c>
      <c r="AS87" s="78" t="b">
        <v>1</v>
      </c>
      <c r="AT87" s="78" t="s">
        <v>839</v>
      </c>
      <c r="AU87" s="78">
        <v>21</v>
      </c>
      <c r="AV87" s="83" t="s">
        <v>1347</v>
      </c>
      <c r="AW87" s="78" t="b">
        <v>0</v>
      </c>
      <c r="AX87" s="78" t="s">
        <v>1399</v>
      </c>
      <c r="AY87" s="83" t="s">
        <v>1484</v>
      </c>
      <c r="AZ87" s="78" t="s">
        <v>66</v>
      </c>
      <c r="BA87" s="78" t="str">
        <f>REPLACE(INDEX(GroupVertices[Group],MATCH(Vertices[[#This Row],[Vertex]],GroupVertices[Vertex],0)),1,1,"")</f>
        <v>20</v>
      </c>
      <c r="BB87" s="48"/>
      <c r="BC87" s="48"/>
      <c r="BD87" s="48"/>
      <c r="BE87" s="48"/>
      <c r="BF87" s="48"/>
      <c r="BG87" s="48"/>
      <c r="BH87" s="121" t="s">
        <v>2182</v>
      </c>
      <c r="BI87" s="121" t="s">
        <v>2182</v>
      </c>
      <c r="BJ87" s="121" t="s">
        <v>2269</v>
      </c>
      <c r="BK87" s="121" t="s">
        <v>2269</v>
      </c>
      <c r="BL87" s="121">
        <v>0</v>
      </c>
      <c r="BM87" s="124">
        <v>0</v>
      </c>
      <c r="BN87" s="121">
        <v>0</v>
      </c>
      <c r="BO87" s="124">
        <v>0</v>
      </c>
      <c r="BP87" s="121">
        <v>0</v>
      </c>
      <c r="BQ87" s="124">
        <v>0</v>
      </c>
      <c r="BR87" s="121">
        <v>20</v>
      </c>
      <c r="BS87" s="124">
        <v>100</v>
      </c>
      <c r="BT87" s="121">
        <v>20</v>
      </c>
      <c r="BU87" s="2"/>
      <c r="BV87" s="3"/>
      <c r="BW87" s="3"/>
      <c r="BX87" s="3"/>
      <c r="BY87" s="3"/>
    </row>
    <row r="88" spans="1:77" ht="41.45" customHeight="1">
      <c r="A88" s="64" t="s">
        <v>281</v>
      </c>
      <c r="C88" s="65"/>
      <c r="D88" s="65" t="s">
        <v>64</v>
      </c>
      <c r="E88" s="66">
        <v>162.1833034817438</v>
      </c>
      <c r="F88" s="68">
        <v>99.99948446240248</v>
      </c>
      <c r="G88" s="100" t="s">
        <v>549</v>
      </c>
      <c r="H88" s="65"/>
      <c r="I88" s="69" t="s">
        <v>281</v>
      </c>
      <c r="J88" s="70"/>
      <c r="K88" s="70"/>
      <c r="L88" s="69" t="s">
        <v>1603</v>
      </c>
      <c r="M88" s="73">
        <v>1.1718114966666004</v>
      </c>
      <c r="N88" s="74">
        <v>7606.3828125</v>
      </c>
      <c r="O88" s="74">
        <v>7199.27978515625</v>
      </c>
      <c r="P88" s="75"/>
      <c r="Q88" s="76"/>
      <c r="R88" s="76"/>
      <c r="S88" s="86"/>
      <c r="T88" s="48">
        <v>0</v>
      </c>
      <c r="U88" s="48">
        <v>1</v>
      </c>
      <c r="V88" s="49">
        <v>0</v>
      </c>
      <c r="W88" s="49">
        <v>0.111111</v>
      </c>
      <c r="X88" s="49">
        <v>0</v>
      </c>
      <c r="Y88" s="49">
        <v>0.585364</v>
      </c>
      <c r="Z88" s="49">
        <v>0</v>
      </c>
      <c r="AA88" s="49">
        <v>0</v>
      </c>
      <c r="AB88" s="71">
        <v>88</v>
      </c>
      <c r="AC88" s="71"/>
      <c r="AD88" s="72"/>
      <c r="AE88" s="78" t="s">
        <v>989</v>
      </c>
      <c r="AF88" s="78">
        <v>4758</v>
      </c>
      <c r="AG88" s="78">
        <v>759</v>
      </c>
      <c r="AH88" s="78">
        <v>3909</v>
      </c>
      <c r="AI88" s="78">
        <v>6126</v>
      </c>
      <c r="AJ88" s="78"/>
      <c r="AK88" s="78" t="s">
        <v>1095</v>
      </c>
      <c r="AL88" s="78" t="s">
        <v>1163</v>
      </c>
      <c r="AM88" s="78"/>
      <c r="AN88" s="78"/>
      <c r="AO88" s="80">
        <v>39890.336643518516</v>
      </c>
      <c r="AP88" s="83" t="s">
        <v>1313</v>
      </c>
      <c r="AQ88" s="78" t="b">
        <v>0</v>
      </c>
      <c r="AR88" s="78" t="b">
        <v>0</v>
      </c>
      <c r="AS88" s="78" t="b">
        <v>0</v>
      </c>
      <c r="AT88" s="78" t="s">
        <v>839</v>
      </c>
      <c r="AU88" s="78">
        <v>24</v>
      </c>
      <c r="AV88" s="83" t="s">
        <v>1347</v>
      </c>
      <c r="AW88" s="78" t="b">
        <v>0</v>
      </c>
      <c r="AX88" s="78" t="s">
        <v>1399</v>
      </c>
      <c r="AY88" s="83" t="s">
        <v>1485</v>
      </c>
      <c r="AZ88" s="78" t="s">
        <v>66</v>
      </c>
      <c r="BA88" s="78" t="str">
        <f>REPLACE(INDEX(GroupVertices[Group],MATCH(Vertices[[#This Row],[Vertex]],GroupVertices[Vertex],0)),1,1,"")</f>
        <v>7</v>
      </c>
      <c r="BB88" s="48"/>
      <c r="BC88" s="48"/>
      <c r="BD88" s="48"/>
      <c r="BE88" s="48"/>
      <c r="BF88" s="48" t="s">
        <v>451</v>
      </c>
      <c r="BG88" s="48" t="s">
        <v>451</v>
      </c>
      <c r="BH88" s="121" t="s">
        <v>2172</v>
      </c>
      <c r="BI88" s="121" t="s">
        <v>2172</v>
      </c>
      <c r="BJ88" s="121" t="s">
        <v>2258</v>
      </c>
      <c r="BK88" s="121" t="s">
        <v>2258</v>
      </c>
      <c r="BL88" s="121">
        <v>0</v>
      </c>
      <c r="BM88" s="124">
        <v>0</v>
      </c>
      <c r="BN88" s="121">
        <v>1</v>
      </c>
      <c r="BO88" s="124">
        <v>4.3478260869565215</v>
      </c>
      <c r="BP88" s="121">
        <v>0</v>
      </c>
      <c r="BQ88" s="124">
        <v>0</v>
      </c>
      <c r="BR88" s="121">
        <v>22</v>
      </c>
      <c r="BS88" s="124">
        <v>95.65217391304348</v>
      </c>
      <c r="BT88" s="121">
        <v>23</v>
      </c>
      <c r="BU88" s="2"/>
      <c r="BV88" s="3"/>
      <c r="BW88" s="3"/>
      <c r="BX88" s="3"/>
      <c r="BY88" s="3"/>
    </row>
    <row r="89" spans="1:77" ht="41.45" customHeight="1">
      <c r="A89" s="64" t="s">
        <v>283</v>
      </c>
      <c r="C89" s="65"/>
      <c r="D89" s="65" t="s">
        <v>64</v>
      </c>
      <c r="E89" s="66">
        <v>162.06101780292698</v>
      </c>
      <c r="F89" s="68">
        <v>99.99982838857599</v>
      </c>
      <c r="G89" s="100" t="s">
        <v>550</v>
      </c>
      <c r="H89" s="65"/>
      <c r="I89" s="69" t="s">
        <v>283</v>
      </c>
      <c r="J89" s="70"/>
      <c r="K89" s="70"/>
      <c r="L89" s="69" t="s">
        <v>1604</v>
      </c>
      <c r="M89" s="73">
        <v>1.0571923672396324</v>
      </c>
      <c r="N89" s="74">
        <v>6113.74853515625</v>
      </c>
      <c r="O89" s="74">
        <v>4081.94482421875</v>
      </c>
      <c r="P89" s="75"/>
      <c r="Q89" s="76"/>
      <c r="R89" s="76"/>
      <c r="S89" s="86"/>
      <c r="T89" s="48">
        <v>0</v>
      </c>
      <c r="U89" s="48">
        <v>1</v>
      </c>
      <c r="V89" s="49">
        <v>0</v>
      </c>
      <c r="W89" s="49">
        <v>0.333333</v>
      </c>
      <c r="X89" s="49">
        <v>0</v>
      </c>
      <c r="Y89" s="49">
        <v>0.638295</v>
      </c>
      <c r="Z89" s="49">
        <v>0</v>
      </c>
      <c r="AA89" s="49">
        <v>0</v>
      </c>
      <c r="AB89" s="71">
        <v>89</v>
      </c>
      <c r="AC89" s="71"/>
      <c r="AD89" s="72"/>
      <c r="AE89" s="78" t="s">
        <v>990</v>
      </c>
      <c r="AF89" s="78">
        <v>182</v>
      </c>
      <c r="AG89" s="78">
        <v>270</v>
      </c>
      <c r="AH89" s="78">
        <v>12598</v>
      </c>
      <c r="AI89" s="78">
        <v>37454</v>
      </c>
      <c r="AJ89" s="78"/>
      <c r="AK89" s="78" t="s">
        <v>1096</v>
      </c>
      <c r="AL89" s="78" t="s">
        <v>1164</v>
      </c>
      <c r="AM89" s="78"/>
      <c r="AN89" s="78"/>
      <c r="AO89" s="80">
        <v>41927.055439814816</v>
      </c>
      <c r="AP89" s="83" t="s">
        <v>1314</v>
      </c>
      <c r="AQ89" s="78" t="b">
        <v>1</v>
      </c>
      <c r="AR89" s="78" t="b">
        <v>0</v>
      </c>
      <c r="AS89" s="78" t="b">
        <v>1</v>
      </c>
      <c r="AT89" s="78" t="s">
        <v>839</v>
      </c>
      <c r="AU89" s="78">
        <v>4</v>
      </c>
      <c r="AV89" s="83" t="s">
        <v>1347</v>
      </c>
      <c r="AW89" s="78" t="b">
        <v>0</v>
      </c>
      <c r="AX89" s="78" t="s">
        <v>1399</v>
      </c>
      <c r="AY89" s="83" t="s">
        <v>1486</v>
      </c>
      <c r="AZ89" s="78" t="s">
        <v>66</v>
      </c>
      <c r="BA89" s="78" t="str">
        <f>REPLACE(INDEX(GroupVertices[Group],MATCH(Vertices[[#This Row],[Vertex]],GroupVertices[Vertex],0)),1,1,"")</f>
        <v>10</v>
      </c>
      <c r="BB89" s="48"/>
      <c r="BC89" s="48"/>
      <c r="BD89" s="48"/>
      <c r="BE89" s="48"/>
      <c r="BF89" s="48"/>
      <c r="BG89" s="48"/>
      <c r="BH89" s="121" t="s">
        <v>2152</v>
      </c>
      <c r="BI89" s="121" t="s">
        <v>2152</v>
      </c>
      <c r="BJ89" s="121" t="s">
        <v>2239</v>
      </c>
      <c r="BK89" s="121" t="s">
        <v>2239</v>
      </c>
      <c r="BL89" s="121">
        <v>2</v>
      </c>
      <c r="BM89" s="124">
        <v>8</v>
      </c>
      <c r="BN89" s="121">
        <v>1</v>
      </c>
      <c r="BO89" s="124">
        <v>4</v>
      </c>
      <c r="BP89" s="121">
        <v>0</v>
      </c>
      <c r="BQ89" s="124">
        <v>0</v>
      </c>
      <c r="BR89" s="121">
        <v>22</v>
      </c>
      <c r="BS89" s="124">
        <v>88</v>
      </c>
      <c r="BT89" s="121">
        <v>25</v>
      </c>
      <c r="BU89" s="2"/>
      <c r="BV89" s="3"/>
      <c r="BW89" s="3"/>
      <c r="BX89" s="3"/>
      <c r="BY89" s="3"/>
    </row>
    <row r="90" spans="1:77" ht="41.45" customHeight="1">
      <c r="A90" s="64" t="s">
        <v>284</v>
      </c>
      <c r="C90" s="65"/>
      <c r="D90" s="65" t="s">
        <v>64</v>
      </c>
      <c r="E90" s="66">
        <v>162.06877006477427</v>
      </c>
      <c r="F90" s="68">
        <v>99.99980658548525</v>
      </c>
      <c r="G90" s="100" t="s">
        <v>551</v>
      </c>
      <c r="H90" s="65"/>
      <c r="I90" s="69" t="s">
        <v>284</v>
      </c>
      <c r="J90" s="70"/>
      <c r="K90" s="70"/>
      <c r="L90" s="69" t="s">
        <v>1605</v>
      </c>
      <c r="M90" s="73">
        <v>1.0644586106184382</v>
      </c>
      <c r="N90" s="74">
        <v>5749.9130859375</v>
      </c>
      <c r="O90" s="74">
        <v>8422.6875</v>
      </c>
      <c r="P90" s="75"/>
      <c r="Q90" s="76"/>
      <c r="R90" s="76"/>
      <c r="S90" s="86"/>
      <c r="T90" s="48">
        <v>0</v>
      </c>
      <c r="U90" s="48">
        <v>2</v>
      </c>
      <c r="V90" s="49">
        <v>234</v>
      </c>
      <c r="W90" s="49">
        <v>0.005319</v>
      </c>
      <c r="X90" s="49">
        <v>0.000813</v>
      </c>
      <c r="Y90" s="49">
        <v>0.849833</v>
      </c>
      <c r="Z90" s="49">
        <v>0</v>
      </c>
      <c r="AA90" s="49">
        <v>0</v>
      </c>
      <c r="AB90" s="71">
        <v>90</v>
      </c>
      <c r="AC90" s="71"/>
      <c r="AD90" s="72"/>
      <c r="AE90" s="78" t="s">
        <v>991</v>
      </c>
      <c r="AF90" s="78">
        <v>254</v>
      </c>
      <c r="AG90" s="78">
        <v>301</v>
      </c>
      <c r="AH90" s="78">
        <v>2149</v>
      </c>
      <c r="AI90" s="78">
        <v>2204</v>
      </c>
      <c r="AJ90" s="78"/>
      <c r="AK90" s="78" t="s">
        <v>1097</v>
      </c>
      <c r="AL90" s="78"/>
      <c r="AM90" s="78"/>
      <c r="AN90" s="78"/>
      <c r="AO90" s="80">
        <v>40718.19193287037</v>
      </c>
      <c r="AP90" s="83" t="s">
        <v>1315</v>
      </c>
      <c r="AQ90" s="78" t="b">
        <v>1</v>
      </c>
      <c r="AR90" s="78" t="b">
        <v>0</v>
      </c>
      <c r="AS90" s="78" t="b">
        <v>1</v>
      </c>
      <c r="AT90" s="78" t="s">
        <v>839</v>
      </c>
      <c r="AU90" s="78">
        <v>1</v>
      </c>
      <c r="AV90" s="83" t="s">
        <v>1347</v>
      </c>
      <c r="AW90" s="78" t="b">
        <v>0</v>
      </c>
      <c r="AX90" s="78" t="s">
        <v>1399</v>
      </c>
      <c r="AY90" s="83" t="s">
        <v>1487</v>
      </c>
      <c r="AZ90" s="78" t="s">
        <v>66</v>
      </c>
      <c r="BA90" s="78" t="str">
        <f>REPLACE(INDEX(GroupVertices[Group],MATCH(Vertices[[#This Row],[Vertex]],GroupVertices[Vertex],0)),1,1,"")</f>
        <v>6</v>
      </c>
      <c r="BB90" s="48"/>
      <c r="BC90" s="48"/>
      <c r="BD90" s="48"/>
      <c r="BE90" s="48"/>
      <c r="BF90" s="48" t="s">
        <v>451</v>
      </c>
      <c r="BG90" s="48" t="s">
        <v>451</v>
      </c>
      <c r="BH90" s="121" t="s">
        <v>2183</v>
      </c>
      <c r="BI90" s="121" t="s">
        <v>2208</v>
      </c>
      <c r="BJ90" s="121" t="s">
        <v>2270</v>
      </c>
      <c r="BK90" s="121" t="s">
        <v>2270</v>
      </c>
      <c r="BL90" s="121">
        <v>2</v>
      </c>
      <c r="BM90" s="124">
        <v>4.444444444444445</v>
      </c>
      <c r="BN90" s="121">
        <v>0</v>
      </c>
      <c r="BO90" s="124">
        <v>0</v>
      </c>
      <c r="BP90" s="121">
        <v>0</v>
      </c>
      <c r="BQ90" s="124">
        <v>0</v>
      </c>
      <c r="BR90" s="121">
        <v>43</v>
      </c>
      <c r="BS90" s="124">
        <v>95.55555555555556</v>
      </c>
      <c r="BT90" s="121">
        <v>45</v>
      </c>
      <c r="BU90" s="2"/>
      <c r="BV90" s="3"/>
      <c r="BW90" s="3"/>
      <c r="BX90" s="3"/>
      <c r="BY90" s="3"/>
    </row>
    <row r="91" spans="1:77" ht="41.45" customHeight="1">
      <c r="A91" s="64" t="s">
        <v>285</v>
      </c>
      <c r="C91" s="65"/>
      <c r="D91" s="65" t="s">
        <v>64</v>
      </c>
      <c r="E91" s="66">
        <v>222.68895698088522</v>
      </c>
      <c r="F91" s="68">
        <v>99.8293134490396</v>
      </c>
      <c r="G91" s="100" t="s">
        <v>552</v>
      </c>
      <c r="H91" s="65"/>
      <c r="I91" s="69" t="s">
        <v>285</v>
      </c>
      <c r="J91" s="70"/>
      <c r="K91" s="70"/>
      <c r="L91" s="69" t="s">
        <v>1606</v>
      </c>
      <c r="M91" s="73">
        <v>57.88413788340237</v>
      </c>
      <c r="N91" s="74">
        <v>9532.8349609375</v>
      </c>
      <c r="O91" s="74">
        <v>2058.61767578125</v>
      </c>
      <c r="P91" s="75"/>
      <c r="Q91" s="76"/>
      <c r="R91" s="76"/>
      <c r="S91" s="86"/>
      <c r="T91" s="48">
        <v>2</v>
      </c>
      <c r="U91" s="48">
        <v>1</v>
      </c>
      <c r="V91" s="49">
        <v>0</v>
      </c>
      <c r="W91" s="49">
        <v>1</v>
      </c>
      <c r="X91" s="49">
        <v>0</v>
      </c>
      <c r="Y91" s="49">
        <v>1.29824</v>
      </c>
      <c r="Z91" s="49">
        <v>0</v>
      </c>
      <c r="AA91" s="49">
        <v>0</v>
      </c>
      <c r="AB91" s="71">
        <v>91</v>
      </c>
      <c r="AC91" s="71"/>
      <c r="AD91" s="72"/>
      <c r="AE91" s="78" t="s">
        <v>992</v>
      </c>
      <c r="AF91" s="78">
        <v>3074</v>
      </c>
      <c r="AG91" s="78">
        <v>242711</v>
      </c>
      <c r="AH91" s="78">
        <v>14696</v>
      </c>
      <c r="AI91" s="78">
        <v>3194</v>
      </c>
      <c r="AJ91" s="78"/>
      <c r="AK91" s="78" t="s">
        <v>1098</v>
      </c>
      <c r="AL91" s="78"/>
      <c r="AM91" s="83" t="s">
        <v>1222</v>
      </c>
      <c r="AN91" s="78"/>
      <c r="AO91" s="80">
        <v>39754.975023148145</v>
      </c>
      <c r="AP91" s="83" t="s">
        <v>1316</v>
      </c>
      <c r="AQ91" s="78" t="b">
        <v>0</v>
      </c>
      <c r="AR91" s="78" t="b">
        <v>0</v>
      </c>
      <c r="AS91" s="78" t="b">
        <v>1</v>
      </c>
      <c r="AT91" s="78" t="s">
        <v>839</v>
      </c>
      <c r="AU91" s="78">
        <v>2280</v>
      </c>
      <c r="AV91" s="83" t="s">
        <v>1351</v>
      </c>
      <c r="AW91" s="78" t="b">
        <v>1</v>
      </c>
      <c r="AX91" s="78" t="s">
        <v>1399</v>
      </c>
      <c r="AY91" s="83" t="s">
        <v>1488</v>
      </c>
      <c r="AZ91" s="78" t="s">
        <v>66</v>
      </c>
      <c r="BA91" s="78" t="str">
        <f>REPLACE(INDEX(GroupVertices[Group],MATCH(Vertices[[#This Row],[Vertex]],GroupVertices[Vertex],0)),1,1,"")</f>
        <v>19</v>
      </c>
      <c r="BB91" s="48"/>
      <c r="BC91" s="48"/>
      <c r="BD91" s="48"/>
      <c r="BE91" s="48"/>
      <c r="BF91" s="48" t="s">
        <v>451</v>
      </c>
      <c r="BG91" s="48" t="s">
        <v>451</v>
      </c>
      <c r="BH91" s="121" t="s">
        <v>1901</v>
      </c>
      <c r="BI91" s="121" t="s">
        <v>1901</v>
      </c>
      <c r="BJ91" s="121" t="s">
        <v>2038</v>
      </c>
      <c r="BK91" s="121" t="s">
        <v>2038</v>
      </c>
      <c r="BL91" s="121">
        <v>0</v>
      </c>
      <c r="BM91" s="124">
        <v>0</v>
      </c>
      <c r="BN91" s="121">
        <v>0</v>
      </c>
      <c r="BO91" s="124">
        <v>0</v>
      </c>
      <c r="BP91" s="121">
        <v>0</v>
      </c>
      <c r="BQ91" s="124">
        <v>0</v>
      </c>
      <c r="BR91" s="121">
        <v>9</v>
      </c>
      <c r="BS91" s="124">
        <v>100</v>
      </c>
      <c r="BT91" s="121">
        <v>9</v>
      </c>
      <c r="BU91" s="2"/>
      <c r="BV91" s="3"/>
      <c r="BW91" s="3"/>
      <c r="BX91" s="3"/>
      <c r="BY91" s="3"/>
    </row>
    <row r="92" spans="1:77" ht="41.45" customHeight="1">
      <c r="A92" s="64" t="s">
        <v>286</v>
      </c>
      <c r="C92" s="65"/>
      <c r="D92" s="65" t="s">
        <v>64</v>
      </c>
      <c r="E92" s="66">
        <v>214.07594399559298</v>
      </c>
      <c r="F92" s="68">
        <v>99.85353738619344</v>
      </c>
      <c r="G92" s="100" t="s">
        <v>553</v>
      </c>
      <c r="H92" s="65"/>
      <c r="I92" s="69" t="s">
        <v>286</v>
      </c>
      <c r="J92" s="70"/>
      <c r="K92" s="70"/>
      <c r="L92" s="69" t="s">
        <v>1607</v>
      </c>
      <c r="M92" s="73">
        <v>49.811107094601475</v>
      </c>
      <c r="N92" s="74">
        <v>8990.3291015625</v>
      </c>
      <c r="O92" s="74">
        <v>2058.61767578125</v>
      </c>
      <c r="P92" s="75"/>
      <c r="Q92" s="76"/>
      <c r="R92" s="76"/>
      <c r="S92" s="86"/>
      <c r="T92" s="48">
        <v>0</v>
      </c>
      <c r="U92" s="48">
        <v>1</v>
      </c>
      <c r="V92" s="49">
        <v>0</v>
      </c>
      <c r="W92" s="49">
        <v>1</v>
      </c>
      <c r="X92" s="49">
        <v>0</v>
      </c>
      <c r="Y92" s="49">
        <v>0.701752</v>
      </c>
      <c r="Z92" s="49">
        <v>0</v>
      </c>
      <c r="AA92" s="49">
        <v>0</v>
      </c>
      <c r="AB92" s="71">
        <v>92</v>
      </c>
      <c r="AC92" s="71"/>
      <c r="AD92" s="72"/>
      <c r="AE92" s="78" t="s">
        <v>993</v>
      </c>
      <c r="AF92" s="78">
        <v>1103</v>
      </c>
      <c r="AG92" s="78">
        <v>208269</v>
      </c>
      <c r="AH92" s="78">
        <v>11022</v>
      </c>
      <c r="AI92" s="78">
        <v>5260</v>
      </c>
      <c r="AJ92" s="78"/>
      <c r="AK92" s="78" t="s">
        <v>1099</v>
      </c>
      <c r="AL92" s="78" t="s">
        <v>875</v>
      </c>
      <c r="AM92" s="83" t="s">
        <v>1223</v>
      </c>
      <c r="AN92" s="78"/>
      <c r="AO92" s="80">
        <v>39981.99636574074</v>
      </c>
      <c r="AP92" s="83" t="s">
        <v>1317</v>
      </c>
      <c r="AQ92" s="78" t="b">
        <v>0</v>
      </c>
      <c r="AR92" s="78" t="b">
        <v>0</v>
      </c>
      <c r="AS92" s="78" t="b">
        <v>1</v>
      </c>
      <c r="AT92" s="78" t="s">
        <v>839</v>
      </c>
      <c r="AU92" s="78">
        <v>1804</v>
      </c>
      <c r="AV92" s="83" t="s">
        <v>1351</v>
      </c>
      <c r="AW92" s="78" t="b">
        <v>1</v>
      </c>
      <c r="AX92" s="78" t="s">
        <v>1399</v>
      </c>
      <c r="AY92" s="83" t="s">
        <v>1489</v>
      </c>
      <c r="AZ92" s="78" t="s">
        <v>66</v>
      </c>
      <c r="BA92" s="78" t="str">
        <f>REPLACE(INDEX(GroupVertices[Group],MATCH(Vertices[[#This Row],[Vertex]],GroupVertices[Vertex],0)),1,1,"")</f>
        <v>19</v>
      </c>
      <c r="BB92" s="48"/>
      <c r="BC92" s="48"/>
      <c r="BD92" s="48"/>
      <c r="BE92" s="48"/>
      <c r="BF92" s="48" t="s">
        <v>451</v>
      </c>
      <c r="BG92" s="48" t="s">
        <v>451</v>
      </c>
      <c r="BH92" s="121" t="s">
        <v>2184</v>
      </c>
      <c r="BI92" s="121" t="s">
        <v>2184</v>
      </c>
      <c r="BJ92" s="121" t="s">
        <v>2271</v>
      </c>
      <c r="BK92" s="121" t="s">
        <v>2271</v>
      </c>
      <c r="BL92" s="121">
        <v>0</v>
      </c>
      <c r="BM92" s="124">
        <v>0</v>
      </c>
      <c r="BN92" s="121">
        <v>0</v>
      </c>
      <c r="BO92" s="124">
        <v>0</v>
      </c>
      <c r="BP92" s="121">
        <v>0</v>
      </c>
      <c r="BQ92" s="124">
        <v>0</v>
      </c>
      <c r="BR92" s="121">
        <v>11</v>
      </c>
      <c r="BS92" s="124">
        <v>100</v>
      </c>
      <c r="BT92" s="121">
        <v>11</v>
      </c>
      <c r="BU92" s="2"/>
      <c r="BV92" s="3"/>
      <c r="BW92" s="3"/>
      <c r="BX92" s="3"/>
      <c r="BY92" s="3"/>
    </row>
    <row r="93" spans="1:77" ht="41.45" customHeight="1">
      <c r="A93" s="64" t="s">
        <v>288</v>
      </c>
      <c r="C93" s="65"/>
      <c r="D93" s="65" t="s">
        <v>64</v>
      </c>
      <c r="E93" s="66">
        <v>162.07127079440244</v>
      </c>
      <c r="F93" s="68">
        <v>99.99979955223016</v>
      </c>
      <c r="G93" s="100" t="s">
        <v>1390</v>
      </c>
      <c r="H93" s="65"/>
      <c r="I93" s="69" t="s">
        <v>288</v>
      </c>
      <c r="J93" s="70"/>
      <c r="K93" s="70"/>
      <c r="L93" s="69" t="s">
        <v>1608</v>
      </c>
      <c r="M93" s="73">
        <v>1.0668025600954723</v>
      </c>
      <c r="N93" s="74">
        <v>6113.74853515625</v>
      </c>
      <c r="O93" s="74">
        <v>6364.0693359375</v>
      </c>
      <c r="P93" s="75"/>
      <c r="Q93" s="76"/>
      <c r="R93" s="76"/>
      <c r="S93" s="86"/>
      <c r="T93" s="48">
        <v>0</v>
      </c>
      <c r="U93" s="48">
        <v>1</v>
      </c>
      <c r="V93" s="49">
        <v>0</v>
      </c>
      <c r="W93" s="49">
        <v>0.333333</v>
      </c>
      <c r="X93" s="49">
        <v>0</v>
      </c>
      <c r="Y93" s="49">
        <v>0.638295</v>
      </c>
      <c r="Z93" s="49">
        <v>0</v>
      </c>
      <c r="AA93" s="49">
        <v>0</v>
      </c>
      <c r="AB93" s="71">
        <v>93</v>
      </c>
      <c r="AC93" s="71"/>
      <c r="AD93" s="72"/>
      <c r="AE93" s="78" t="s">
        <v>994</v>
      </c>
      <c r="AF93" s="78">
        <v>330</v>
      </c>
      <c r="AG93" s="78">
        <v>311</v>
      </c>
      <c r="AH93" s="78">
        <v>15567</v>
      </c>
      <c r="AI93" s="78">
        <v>10034</v>
      </c>
      <c r="AJ93" s="78"/>
      <c r="AK93" s="78"/>
      <c r="AL93" s="78"/>
      <c r="AM93" s="78"/>
      <c r="AN93" s="78"/>
      <c r="AO93" s="80">
        <v>41361.30472222222</v>
      </c>
      <c r="AP93" s="83" t="s">
        <v>1318</v>
      </c>
      <c r="AQ93" s="78" t="b">
        <v>0</v>
      </c>
      <c r="AR93" s="78" t="b">
        <v>0</v>
      </c>
      <c r="AS93" s="78" t="b">
        <v>1</v>
      </c>
      <c r="AT93" s="78" t="s">
        <v>839</v>
      </c>
      <c r="AU93" s="78">
        <v>2</v>
      </c>
      <c r="AV93" s="83" t="s">
        <v>1349</v>
      </c>
      <c r="AW93" s="78" t="b">
        <v>0</v>
      </c>
      <c r="AX93" s="78" t="s">
        <v>1399</v>
      </c>
      <c r="AY93" s="83" t="s">
        <v>1490</v>
      </c>
      <c r="AZ93" s="78" t="s">
        <v>66</v>
      </c>
      <c r="BA93" s="78" t="str">
        <f>REPLACE(INDEX(GroupVertices[Group],MATCH(Vertices[[#This Row],[Vertex]],GroupVertices[Vertex],0)),1,1,"")</f>
        <v>9</v>
      </c>
      <c r="BB93" s="48"/>
      <c r="BC93" s="48"/>
      <c r="BD93" s="48"/>
      <c r="BE93" s="48"/>
      <c r="BF93" s="48" t="s">
        <v>456</v>
      </c>
      <c r="BG93" s="48" t="s">
        <v>456</v>
      </c>
      <c r="BH93" s="121" t="s">
        <v>2145</v>
      </c>
      <c r="BI93" s="121" t="s">
        <v>2145</v>
      </c>
      <c r="BJ93" s="121" t="s">
        <v>2231</v>
      </c>
      <c r="BK93" s="121" t="s">
        <v>2231</v>
      </c>
      <c r="BL93" s="121">
        <v>0</v>
      </c>
      <c r="BM93" s="124">
        <v>0</v>
      </c>
      <c r="BN93" s="121">
        <v>0</v>
      </c>
      <c r="BO93" s="124">
        <v>0</v>
      </c>
      <c r="BP93" s="121">
        <v>0</v>
      </c>
      <c r="BQ93" s="124">
        <v>0</v>
      </c>
      <c r="BR93" s="121">
        <v>15</v>
      </c>
      <c r="BS93" s="124">
        <v>100</v>
      </c>
      <c r="BT93" s="121">
        <v>15</v>
      </c>
      <c r="BU93" s="2"/>
      <c r="BV93" s="3"/>
      <c r="BW93" s="3"/>
      <c r="BX93" s="3"/>
      <c r="BY93" s="3"/>
    </row>
    <row r="94" spans="1:77" ht="41.45" customHeight="1">
      <c r="A94" s="64" t="s">
        <v>289</v>
      </c>
      <c r="C94" s="65"/>
      <c r="D94" s="65" t="s">
        <v>64</v>
      </c>
      <c r="E94" s="66">
        <v>164.69403602841163</v>
      </c>
      <c r="F94" s="68">
        <v>99.99242307430004</v>
      </c>
      <c r="G94" s="100" t="s">
        <v>1391</v>
      </c>
      <c r="H94" s="65"/>
      <c r="I94" s="69" t="s">
        <v>289</v>
      </c>
      <c r="J94" s="70"/>
      <c r="K94" s="70"/>
      <c r="L94" s="69" t="s">
        <v>1609</v>
      </c>
      <c r="M94" s="73">
        <v>3.52513677160885</v>
      </c>
      <c r="N94" s="74">
        <v>1818.969970703125</v>
      </c>
      <c r="O94" s="74">
        <v>4857.2109375</v>
      </c>
      <c r="P94" s="75"/>
      <c r="Q94" s="76"/>
      <c r="R94" s="76"/>
      <c r="S94" s="86"/>
      <c r="T94" s="48">
        <v>1</v>
      </c>
      <c r="U94" s="48">
        <v>1</v>
      </c>
      <c r="V94" s="49">
        <v>0</v>
      </c>
      <c r="W94" s="49">
        <v>0.004739</v>
      </c>
      <c r="X94" s="49">
        <v>0.038524</v>
      </c>
      <c r="Y94" s="49">
        <v>0.661144</v>
      </c>
      <c r="Z94" s="49">
        <v>0.5</v>
      </c>
      <c r="AA94" s="49">
        <v>0</v>
      </c>
      <c r="AB94" s="71">
        <v>94</v>
      </c>
      <c r="AC94" s="71"/>
      <c r="AD94" s="72"/>
      <c r="AE94" s="78" t="s">
        <v>995</v>
      </c>
      <c r="AF94" s="78">
        <v>10897</v>
      </c>
      <c r="AG94" s="78">
        <v>10799</v>
      </c>
      <c r="AH94" s="78">
        <v>123645</v>
      </c>
      <c r="AI94" s="78">
        <v>188552</v>
      </c>
      <c r="AJ94" s="78"/>
      <c r="AK94" s="78" t="s">
        <v>1100</v>
      </c>
      <c r="AL94" s="78" t="s">
        <v>867</v>
      </c>
      <c r="AM94" s="78"/>
      <c r="AN94" s="78"/>
      <c r="AO94" s="80">
        <v>41442.168020833335</v>
      </c>
      <c r="AP94" s="83" t="s">
        <v>1319</v>
      </c>
      <c r="AQ94" s="78" t="b">
        <v>1</v>
      </c>
      <c r="AR94" s="78" t="b">
        <v>0</v>
      </c>
      <c r="AS94" s="78" t="b">
        <v>1</v>
      </c>
      <c r="AT94" s="78" t="s">
        <v>839</v>
      </c>
      <c r="AU94" s="78">
        <v>113</v>
      </c>
      <c r="AV94" s="83" t="s">
        <v>1347</v>
      </c>
      <c r="AW94" s="78" t="b">
        <v>0</v>
      </c>
      <c r="AX94" s="78" t="s">
        <v>1399</v>
      </c>
      <c r="AY94" s="83" t="s">
        <v>1491</v>
      </c>
      <c r="AZ94" s="78" t="s">
        <v>66</v>
      </c>
      <c r="BA94" s="78" t="str">
        <f>REPLACE(INDEX(GroupVertices[Group],MATCH(Vertices[[#This Row],[Vertex]],GroupVertices[Vertex],0)),1,1,"")</f>
        <v>1</v>
      </c>
      <c r="BB94" s="48"/>
      <c r="BC94" s="48"/>
      <c r="BD94" s="48"/>
      <c r="BE94" s="48"/>
      <c r="BF94" s="48" t="s">
        <v>465</v>
      </c>
      <c r="BG94" s="48" t="s">
        <v>465</v>
      </c>
      <c r="BH94" s="121" t="s">
        <v>2185</v>
      </c>
      <c r="BI94" s="121" t="s">
        <v>2185</v>
      </c>
      <c r="BJ94" s="121" t="s">
        <v>2272</v>
      </c>
      <c r="BK94" s="121" t="s">
        <v>2272</v>
      </c>
      <c r="BL94" s="121">
        <v>2</v>
      </c>
      <c r="BM94" s="124">
        <v>4.545454545454546</v>
      </c>
      <c r="BN94" s="121">
        <v>2</v>
      </c>
      <c r="BO94" s="124">
        <v>4.545454545454546</v>
      </c>
      <c r="BP94" s="121">
        <v>0</v>
      </c>
      <c r="BQ94" s="124">
        <v>0</v>
      </c>
      <c r="BR94" s="121">
        <v>40</v>
      </c>
      <c r="BS94" s="124">
        <v>90.9090909090909</v>
      </c>
      <c r="BT94" s="121">
        <v>44</v>
      </c>
      <c r="BU94" s="2"/>
      <c r="BV94" s="3"/>
      <c r="BW94" s="3"/>
      <c r="BX94" s="3"/>
      <c r="BY94" s="3"/>
    </row>
    <row r="95" spans="1:77" ht="41.45" customHeight="1">
      <c r="A95" s="64" t="s">
        <v>290</v>
      </c>
      <c r="C95" s="65"/>
      <c r="D95" s="65" t="s">
        <v>64</v>
      </c>
      <c r="E95" s="66">
        <v>162.641187076659</v>
      </c>
      <c r="F95" s="68">
        <v>99.99819667339695</v>
      </c>
      <c r="G95" s="100" t="s">
        <v>554</v>
      </c>
      <c r="H95" s="65"/>
      <c r="I95" s="69" t="s">
        <v>290</v>
      </c>
      <c r="J95" s="70"/>
      <c r="K95" s="70"/>
      <c r="L95" s="69" t="s">
        <v>1610</v>
      </c>
      <c r="M95" s="73">
        <v>1.6009886459115465</v>
      </c>
      <c r="N95" s="74">
        <v>1733.25</v>
      </c>
      <c r="O95" s="74">
        <v>5523.9716796875</v>
      </c>
      <c r="P95" s="75"/>
      <c r="Q95" s="76"/>
      <c r="R95" s="76"/>
      <c r="S95" s="86"/>
      <c r="T95" s="48">
        <v>0</v>
      </c>
      <c r="U95" s="48">
        <v>2</v>
      </c>
      <c r="V95" s="49">
        <v>0</v>
      </c>
      <c r="W95" s="49">
        <v>0.004739</v>
      </c>
      <c r="X95" s="49">
        <v>0.038524</v>
      </c>
      <c r="Y95" s="49">
        <v>0.661144</v>
      </c>
      <c r="Z95" s="49">
        <v>0.5</v>
      </c>
      <c r="AA95" s="49">
        <v>0</v>
      </c>
      <c r="AB95" s="71">
        <v>95</v>
      </c>
      <c r="AC95" s="71"/>
      <c r="AD95" s="72"/>
      <c r="AE95" s="78" t="s">
        <v>996</v>
      </c>
      <c r="AF95" s="78">
        <v>2781</v>
      </c>
      <c r="AG95" s="78">
        <v>2590</v>
      </c>
      <c r="AH95" s="78">
        <v>61833</v>
      </c>
      <c r="AI95" s="78">
        <v>155756</v>
      </c>
      <c r="AJ95" s="78"/>
      <c r="AK95" s="78" t="s">
        <v>1101</v>
      </c>
      <c r="AL95" s="78" t="s">
        <v>1165</v>
      </c>
      <c r="AM95" s="78"/>
      <c r="AN95" s="78"/>
      <c r="AO95" s="80">
        <v>39718.7316087963</v>
      </c>
      <c r="AP95" s="83" t="s">
        <v>1320</v>
      </c>
      <c r="AQ95" s="78" t="b">
        <v>1</v>
      </c>
      <c r="AR95" s="78" t="b">
        <v>0</v>
      </c>
      <c r="AS95" s="78" t="b">
        <v>1</v>
      </c>
      <c r="AT95" s="78" t="s">
        <v>839</v>
      </c>
      <c r="AU95" s="78">
        <v>103</v>
      </c>
      <c r="AV95" s="83" t="s">
        <v>1347</v>
      </c>
      <c r="AW95" s="78" t="b">
        <v>0</v>
      </c>
      <c r="AX95" s="78" t="s">
        <v>1399</v>
      </c>
      <c r="AY95" s="83" t="s">
        <v>1492</v>
      </c>
      <c r="AZ95" s="78" t="s">
        <v>66</v>
      </c>
      <c r="BA95" s="78" t="str">
        <f>REPLACE(INDEX(GroupVertices[Group],MATCH(Vertices[[#This Row],[Vertex]],GroupVertices[Vertex],0)),1,1,"")</f>
        <v>1</v>
      </c>
      <c r="BB95" s="48"/>
      <c r="BC95" s="48"/>
      <c r="BD95" s="48"/>
      <c r="BE95" s="48"/>
      <c r="BF95" s="48" t="s">
        <v>466</v>
      </c>
      <c r="BG95" s="48" t="s">
        <v>466</v>
      </c>
      <c r="BH95" s="121" t="s">
        <v>2186</v>
      </c>
      <c r="BI95" s="121" t="s">
        <v>2186</v>
      </c>
      <c r="BJ95" s="121" t="s">
        <v>2273</v>
      </c>
      <c r="BK95" s="121" t="s">
        <v>2273</v>
      </c>
      <c r="BL95" s="121">
        <v>1</v>
      </c>
      <c r="BM95" s="124">
        <v>4</v>
      </c>
      <c r="BN95" s="121">
        <v>1</v>
      </c>
      <c r="BO95" s="124">
        <v>4</v>
      </c>
      <c r="BP95" s="121">
        <v>0</v>
      </c>
      <c r="BQ95" s="124">
        <v>0</v>
      </c>
      <c r="BR95" s="121">
        <v>23</v>
      </c>
      <c r="BS95" s="124">
        <v>92</v>
      </c>
      <c r="BT95" s="121">
        <v>25</v>
      </c>
      <c r="BU95" s="2"/>
      <c r="BV95" s="3"/>
      <c r="BW95" s="3"/>
      <c r="BX95" s="3"/>
      <c r="BY95" s="3"/>
    </row>
    <row r="96" spans="1:77" ht="41.45" customHeight="1">
      <c r="A96" s="64" t="s">
        <v>291</v>
      </c>
      <c r="C96" s="65"/>
      <c r="D96" s="65" t="s">
        <v>64</v>
      </c>
      <c r="E96" s="66">
        <v>162.27608055094834</v>
      </c>
      <c r="F96" s="68">
        <v>99.99922352863894</v>
      </c>
      <c r="G96" s="100" t="s">
        <v>1392</v>
      </c>
      <c r="H96" s="65"/>
      <c r="I96" s="69" t="s">
        <v>291</v>
      </c>
      <c r="J96" s="70"/>
      <c r="K96" s="70"/>
      <c r="L96" s="69" t="s">
        <v>1611</v>
      </c>
      <c r="M96" s="73">
        <v>1.2587720222645662</v>
      </c>
      <c r="N96" s="74">
        <v>9532.8349609375</v>
      </c>
      <c r="O96" s="74">
        <v>805.8017578125</v>
      </c>
      <c r="P96" s="75"/>
      <c r="Q96" s="76"/>
      <c r="R96" s="76"/>
      <c r="S96" s="86"/>
      <c r="T96" s="48">
        <v>2</v>
      </c>
      <c r="U96" s="48">
        <v>1</v>
      </c>
      <c r="V96" s="49">
        <v>0</v>
      </c>
      <c r="W96" s="49">
        <v>1</v>
      </c>
      <c r="X96" s="49">
        <v>0</v>
      </c>
      <c r="Y96" s="49">
        <v>1.29824</v>
      </c>
      <c r="Z96" s="49">
        <v>0</v>
      </c>
      <c r="AA96" s="49">
        <v>0</v>
      </c>
      <c r="AB96" s="71">
        <v>96</v>
      </c>
      <c r="AC96" s="71"/>
      <c r="AD96" s="72"/>
      <c r="AE96" s="78" t="s">
        <v>997</v>
      </c>
      <c r="AF96" s="78">
        <v>139</v>
      </c>
      <c r="AG96" s="78">
        <v>1130</v>
      </c>
      <c r="AH96" s="78">
        <v>1036</v>
      </c>
      <c r="AI96" s="78">
        <v>428</v>
      </c>
      <c r="AJ96" s="78"/>
      <c r="AK96" s="78" t="s">
        <v>1102</v>
      </c>
      <c r="AL96" s="78" t="s">
        <v>1166</v>
      </c>
      <c r="AM96" s="83" t="s">
        <v>1224</v>
      </c>
      <c r="AN96" s="78"/>
      <c r="AO96" s="80">
        <v>41855.74232638889</v>
      </c>
      <c r="AP96" s="83" t="s">
        <v>1321</v>
      </c>
      <c r="AQ96" s="78" t="b">
        <v>0</v>
      </c>
      <c r="AR96" s="78" t="b">
        <v>0</v>
      </c>
      <c r="AS96" s="78" t="b">
        <v>1</v>
      </c>
      <c r="AT96" s="78" t="s">
        <v>839</v>
      </c>
      <c r="AU96" s="78">
        <v>58</v>
      </c>
      <c r="AV96" s="83" t="s">
        <v>1347</v>
      </c>
      <c r="AW96" s="78" t="b">
        <v>1</v>
      </c>
      <c r="AX96" s="78" t="s">
        <v>1399</v>
      </c>
      <c r="AY96" s="83" t="s">
        <v>1493</v>
      </c>
      <c r="AZ96" s="78" t="s">
        <v>66</v>
      </c>
      <c r="BA96" s="78" t="str">
        <f>REPLACE(INDEX(GroupVertices[Group],MATCH(Vertices[[#This Row],[Vertex]],GroupVertices[Vertex],0)),1,1,"")</f>
        <v>18</v>
      </c>
      <c r="BB96" s="48"/>
      <c r="BC96" s="48"/>
      <c r="BD96" s="48"/>
      <c r="BE96" s="48"/>
      <c r="BF96" s="48" t="s">
        <v>451</v>
      </c>
      <c r="BG96" s="48" t="s">
        <v>451</v>
      </c>
      <c r="BH96" s="121" t="s">
        <v>1900</v>
      </c>
      <c r="BI96" s="121" t="s">
        <v>1900</v>
      </c>
      <c r="BJ96" s="121" t="s">
        <v>2037</v>
      </c>
      <c r="BK96" s="121" t="s">
        <v>2037</v>
      </c>
      <c r="BL96" s="121">
        <v>2</v>
      </c>
      <c r="BM96" s="124">
        <v>14.285714285714286</v>
      </c>
      <c r="BN96" s="121">
        <v>1</v>
      </c>
      <c r="BO96" s="124">
        <v>7.142857142857143</v>
      </c>
      <c r="BP96" s="121">
        <v>0</v>
      </c>
      <c r="BQ96" s="124">
        <v>0</v>
      </c>
      <c r="BR96" s="121">
        <v>11</v>
      </c>
      <c r="BS96" s="124">
        <v>78.57142857142857</v>
      </c>
      <c r="BT96" s="121">
        <v>14</v>
      </c>
      <c r="BU96" s="2"/>
      <c r="BV96" s="3"/>
      <c r="BW96" s="3"/>
      <c r="BX96" s="3"/>
      <c r="BY96" s="3"/>
    </row>
    <row r="97" spans="1:77" ht="41.45" customHeight="1">
      <c r="A97" s="64" t="s">
        <v>292</v>
      </c>
      <c r="C97" s="65"/>
      <c r="D97" s="65" t="s">
        <v>64</v>
      </c>
      <c r="E97" s="66">
        <v>162.00375109444224</v>
      </c>
      <c r="F97" s="68">
        <v>99.99998945011738</v>
      </c>
      <c r="G97" s="100" t="s">
        <v>555</v>
      </c>
      <c r="H97" s="65"/>
      <c r="I97" s="69" t="s">
        <v>292</v>
      </c>
      <c r="J97" s="70"/>
      <c r="K97" s="70"/>
      <c r="L97" s="69" t="s">
        <v>1612</v>
      </c>
      <c r="M97" s="73">
        <v>1.0035159242155511</v>
      </c>
      <c r="N97" s="74">
        <v>8990.3291015625</v>
      </c>
      <c r="O97" s="74">
        <v>805.8017578125</v>
      </c>
      <c r="P97" s="75"/>
      <c r="Q97" s="76"/>
      <c r="R97" s="76"/>
      <c r="S97" s="86"/>
      <c r="T97" s="48">
        <v>0</v>
      </c>
      <c r="U97" s="48">
        <v>1</v>
      </c>
      <c r="V97" s="49">
        <v>0</v>
      </c>
      <c r="W97" s="49">
        <v>1</v>
      </c>
      <c r="X97" s="49">
        <v>0</v>
      </c>
      <c r="Y97" s="49">
        <v>0.701752</v>
      </c>
      <c r="Z97" s="49">
        <v>0</v>
      </c>
      <c r="AA97" s="49">
        <v>0</v>
      </c>
      <c r="AB97" s="71">
        <v>97</v>
      </c>
      <c r="AC97" s="71"/>
      <c r="AD97" s="72"/>
      <c r="AE97" s="78" t="s">
        <v>998</v>
      </c>
      <c r="AF97" s="78">
        <v>25</v>
      </c>
      <c r="AG97" s="78">
        <v>41</v>
      </c>
      <c r="AH97" s="78">
        <v>913</v>
      </c>
      <c r="AI97" s="78">
        <v>935</v>
      </c>
      <c r="AJ97" s="78"/>
      <c r="AK97" s="78" t="s">
        <v>1103</v>
      </c>
      <c r="AL97" s="78" t="s">
        <v>1167</v>
      </c>
      <c r="AM97" s="78"/>
      <c r="AN97" s="78"/>
      <c r="AO97" s="80">
        <v>43441.85427083333</v>
      </c>
      <c r="AP97" s="83" t="s">
        <v>1322</v>
      </c>
      <c r="AQ97" s="78" t="b">
        <v>1</v>
      </c>
      <c r="AR97" s="78" t="b">
        <v>0</v>
      </c>
      <c r="AS97" s="78" t="b">
        <v>0</v>
      </c>
      <c r="AT97" s="78" t="s">
        <v>839</v>
      </c>
      <c r="AU97" s="78">
        <v>0</v>
      </c>
      <c r="AV97" s="78"/>
      <c r="AW97" s="78" t="b">
        <v>0</v>
      </c>
      <c r="AX97" s="78" t="s">
        <v>1399</v>
      </c>
      <c r="AY97" s="83" t="s">
        <v>1494</v>
      </c>
      <c r="AZ97" s="78" t="s">
        <v>66</v>
      </c>
      <c r="BA97" s="78" t="str">
        <f>REPLACE(INDEX(GroupVertices[Group],MATCH(Vertices[[#This Row],[Vertex]],GroupVertices[Vertex],0)),1,1,"")</f>
        <v>18</v>
      </c>
      <c r="BB97" s="48"/>
      <c r="BC97" s="48"/>
      <c r="BD97" s="48"/>
      <c r="BE97" s="48"/>
      <c r="BF97" s="48" t="s">
        <v>451</v>
      </c>
      <c r="BG97" s="48" t="s">
        <v>451</v>
      </c>
      <c r="BH97" s="121" t="s">
        <v>2187</v>
      </c>
      <c r="BI97" s="121" t="s">
        <v>2187</v>
      </c>
      <c r="BJ97" s="121" t="s">
        <v>2274</v>
      </c>
      <c r="BK97" s="121" t="s">
        <v>2274</v>
      </c>
      <c r="BL97" s="121">
        <v>2</v>
      </c>
      <c r="BM97" s="124">
        <v>12.5</v>
      </c>
      <c r="BN97" s="121">
        <v>1</v>
      </c>
      <c r="BO97" s="124">
        <v>6.25</v>
      </c>
      <c r="BP97" s="121">
        <v>0</v>
      </c>
      <c r="BQ97" s="124">
        <v>0</v>
      </c>
      <c r="BR97" s="121">
        <v>13</v>
      </c>
      <c r="BS97" s="124">
        <v>81.25</v>
      </c>
      <c r="BT97" s="121">
        <v>16</v>
      </c>
      <c r="BU97" s="2"/>
      <c r="BV97" s="3"/>
      <c r="BW97" s="3"/>
      <c r="BX97" s="3"/>
      <c r="BY97" s="3"/>
    </row>
    <row r="98" spans="1:77" ht="41.45" customHeight="1">
      <c r="A98" s="64" t="s">
        <v>294</v>
      </c>
      <c r="C98" s="65"/>
      <c r="D98" s="65" t="s">
        <v>64</v>
      </c>
      <c r="E98" s="66">
        <v>162.04526320626962</v>
      </c>
      <c r="F98" s="68">
        <v>99.99987269808301</v>
      </c>
      <c r="G98" s="100" t="s">
        <v>557</v>
      </c>
      <c r="H98" s="65"/>
      <c r="I98" s="69" t="s">
        <v>294</v>
      </c>
      <c r="J98" s="70"/>
      <c r="K98" s="70"/>
      <c r="L98" s="69" t="s">
        <v>1613</v>
      </c>
      <c r="M98" s="73">
        <v>1.0424254855343174</v>
      </c>
      <c r="N98" s="74">
        <v>2605.327392578125</v>
      </c>
      <c r="O98" s="74">
        <v>3211.443603515625</v>
      </c>
      <c r="P98" s="75"/>
      <c r="Q98" s="76"/>
      <c r="R98" s="76"/>
      <c r="S98" s="86"/>
      <c r="T98" s="48">
        <v>0</v>
      </c>
      <c r="U98" s="48">
        <v>2</v>
      </c>
      <c r="V98" s="49">
        <v>832</v>
      </c>
      <c r="W98" s="49">
        <v>0.006173</v>
      </c>
      <c r="X98" s="49">
        <v>0.000814</v>
      </c>
      <c r="Y98" s="49">
        <v>0.772481</v>
      </c>
      <c r="Z98" s="49">
        <v>0</v>
      </c>
      <c r="AA98" s="49">
        <v>0</v>
      </c>
      <c r="AB98" s="71">
        <v>98</v>
      </c>
      <c r="AC98" s="71"/>
      <c r="AD98" s="72"/>
      <c r="AE98" s="78" t="s">
        <v>999</v>
      </c>
      <c r="AF98" s="78">
        <v>220</v>
      </c>
      <c r="AG98" s="78">
        <v>207</v>
      </c>
      <c r="AH98" s="78">
        <v>16230</v>
      </c>
      <c r="AI98" s="78">
        <v>418</v>
      </c>
      <c r="AJ98" s="78"/>
      <c r="AK98" s="78" t="s">
        <v>1104</v>
      </c>
      <c r="AL98" s="78" t="s">
        <v>1168</v>
      </c>
      <c r="AM98" s="78"/>
      <c r="AN98" s="78"/>
      <c r="AO98" s="80">
        <v>40007.28333333333</v>
      </c>
      <c r="AP98" s="83" t="s">
        <v>1323</v>
      </c>
      <c r="AQ98" s="78" t="b">
        <v>0</v>
      </c>
      <c r="AR98" s="78" t="b">
        <v>0</v>
      </c>
      <c r="AS98" s="78" t="b">
        <v>1</v>
      </c>
      <c r="AT98" s="78" t="s">
        <v>839</v>
      </c>
      <c r="AU98" s="78">
        <v>1</v>
      </c>
      <c r="AV98" s="83" t="s">
        <v>1349</v>
      </c>
      <c r="AW98" s="78" t="b">
        <v>0</v>
      </c>
      <c r="AX98" s="78" t="s">
        <v>1399</v>
      </c>
      <c r="AY98" s="83" t="s">
        <v>1495</v>
      </c>
      <c r="AZ98" s="78" t="s">
        <v>66</v>
      </c>
      <c r="BA98" s="78" t="str">
        <f>REPLACE(INDEX(GroupVertices[Group],MATCH(Vertices[[#This Row],[Vertex]],GroupVertices[Vertex],0)),1,1,"")</f>
        <v>4</v>
      </c>
      <c r="BB98" s="48"/>
      <c r="BC98" s="48"/>
      <c r="BD98" s="48"/>
      <c r="BE98" s="48"/>
      <c r="BF98" s="48" t="s">
        <v>451</v>
      </c>
      <c r="BG98" s="48" t="s">
        <v>451</v>
      </c>
      <c r="BH98" s="121" t="s">
        <v>2188</v>
      </c>
      <c r="BI98" s="121" t="s">
        <v>2188</v>
      </c>
      <c r="BJ98" s="121" t="s">
        <v>2275</v>
      </c>
      <c r="BK98" s="121" t="s">
        <v>2275</v>
      </c>
      <c r="BL98" s="121">
        <v>2</v>
      </c>
      <c r="BM98" s="124">
        <v>4.761904761904762</v>
      </c>
      <c r="BN98" s="121">
        <v>1</v>
      </c>
      <c r="BO98" s="124">
        <v>2.380952380952381</v>
      </c>
      <c r="BP98" s="121">
        <v>0</v>
      </c>
      <c r="BQ98" s="124">
        <v>0</v>
      </c>
      <c r="BR98" s="121">
        <v>39</v>
      </c>
      <c r="BS98" s="124">
        <v>92.85714285714286</v>
      </c>
      <c r="BT98" s="121">
        <v>42</v>
      </c>
      <c r="BU98" s="2"/>
      <c r="BV98" s="3"/>
      <c r="BW98" s="3"/>
      <c r="BX98" s="3"/>
      <c r="BY98" s="3"/>
    </row>
    <row r="99" spans="1:77" ht="41.45" customHeight="1">
      <c r="A99" s="64" t="s">
        <v>296</v>
      </c>
      <c r="C99" s="65"/>
      <c r="D99" s="65" t="s">
        <v>64</v>
      </c>
      <c r="E99" s="66">
        <v>162.00925269962417</v>
      </c>
      <c r="F99" s="68">
        <v>99.9999739769562</v>
      </c>
      <c r="G99" s="100" t="s">
        <v>559</v>
      </c>
      <c r="H99" s="65"/>
      <c r="I99" s="69" t="s">
        <v>296</v>
      </c>
      <c r="J99" s="70"/>
      <c r="K99" s="70"/>
      <c r="L99" s="69" t="s">
        <v>1614</v>
      </c>
      <c r="M99" s="73">
        <v>1.0086726130650263</v>
      </c>
      <c r="N99" s="74">
        <v>5741.23828125</v>
      </c>
      <c r="O99" s="74">
        <v>9646.09375</v>
      </c>
      <c r="P99" s="75"/>
      <c r="Q99" s="76"/>
      <c r="R99" s="76"/>
      <c r="S99" s="86"/>
      <c r="T99" s="48">
        <v>0</v>
      </c>
      <c r="U99" s="48">
        <v>1</v>
      </c>
      <c r="V99" s="49">
        <v>0</v>
      </c>
      <c r="W99" s="49">
        <v>0.003759</v>
      </c>
      <c r="X99" s="49">
        <v>4.8E-05</v>
      </c>
      <c r="Y99" s="49">
        <v>0.531965</v>
      </c>
      <c r="Z99" s="49">
        <v>0</v>
      </c>
      <c r="AA99" s="49">
        <v>0</v>
      </c>
      <c r="AB99" s="71">
        <v>99</v>
      </c>
      <c r="AC99" s="71"/>
      <c r="AD99" s="72"/>
      <c r="AE99" s="78" t="s">
        <v>1000</v>
      </c>
      <c r="AF99" s="78">
        <v>131</v>
      </c>
      <c r="AG99" s="78">
        <v>63</v>
      </c>
      <c r="AH99" s="78">
        <v>37</v>
      </c>
      <c r="AI99" s="78">
        <v>127</v>
      </c>
      <c r="AJ99" s="78"/>
      <c r="AK99" s="78" t="s">
        <v>1105</v>
      </c>
      <c r="AL99" s="78" t="s">
        <v>1169</v>
      </c>
      <c r="AM99" s="78"/>
      <c r="AN99" s="78"/>
      <c r="AO99" s="80">
        <v>43478.75787037037</v>
      </c>
      <c r="AP99" s="83" t="s">
        <v>1324</v>
      </c>
      <c r="AQ99" s="78" t="b">
        <v>1</v>
      </c>
      <c r="AR99" s="78" t="b">
        <v>0</v>
      </c>
      <c r="AS99" s="78" t="b">
        <v>0</v>
      </c>
      <c r="AT99" s="78" t="s">
        <v>839</v>
      </c>
      <c r="AU99" s="78">
        <v>0</v>
      </c>
      <c r="AV99" s="78"/>
      <c r="AW99" s="78" t="b">
        <v>0</v>
      </c>
      <c r="AX99" s="78" t="s">
        <v>1399</v>
      </c>
      <c r="AY99" s="83" t="s">
        <v>1496</v>
      </c>
      <c r="AZ99" s="78" t="s">
        <v>66</v>
      </c>
      <c r="BA99" s="78" t="str">
        <f>REPLACE(INDEX(GroupVertices[Group],MATCH(Vertices[[#This Row],[Vertex]],GroupVertices[Vertex],0)),1,1,"")</f>
        <v>6</v>
      </c>
      <c r="BB99" s="48"/>
      <c r="BC99" s="48"/>
      <c r="BD99" s="48"/>
      <c r="BE99" s="48"/>
      <c r="BF99" s="48"/>
      <c r="BG99" s="48"/>
      <c r="BH99" s="121" t="s">
        <v>2167</v>
      </c>
      <c r="BI99" s="121" t="s">
        <v>2167</v>
      </c>
      <c r="BJ99" s="121" t="s">
        <v>2253</v>
      </c>
      <c r="BK99" s="121" t="s">
        <v>2253</v>
      </c>
      <c r="BL99" s="121">
        <v>1</v>
      </c>
      <c r="BM99" s="124">
        <v>4.166666666666667</v>
      </c>
      <c r="BN99" s="121">
        <v>0</v>
      </c>
      <c r="BO99" s="124">
        <v>0</v>
      </c>
      <c r="BP99" s="121">
        <v>0</v>
      </c>
      <c r="BQ99" s="124">
        <v>0</v>
      </c>
      <c r="BR99" s="121">
        <v>23</v>
      </c>
      <c r="BS99" s="124">
        <v>95.83333333333333</v>
      </c>
      <c r="BT99" s="121">
        <v>24</v>
      </c>
      <c r="BU99" s="2"/>
      <c r="BV99" s="3"/>
      <c r="BW99" s="3"/>
      <c r="BX99" s="3"/>
      <c r="BY99" s="3"/>
    </row>
    <row r="100" spans="1:77" ht="41.45" customHeight="1">
      <c r="A100" s="64" t="s">
        <v>297</v>
      </c>
      <c r="C100" s="65"/>
      <c r="D100" s="65" t="s">
        <v>64</v>
      </c>
      <c r="E100" s="66">
        <v>167.72617070254984</v>
      </c>
      <c r="F100" s="68">
        <v>99.98389525251297</v>
      </c>
      <c r="G100" s="100" t="s">
        <v>1393</v>
      </c>
      <c r="H100" s="65"/>
      <c r="I100" s="69" t="s">
        <v>297</v>
      </c>
      <c r="J100" s="70"/>
      <c r="K100" s="70"/>
      <c r="L100" s="69" t="s">
        <v>1615</v>
      </c>
      <c r="M100" s="73">
        <v>6.367175512512712</v>
      </c>
      <c r="N100" s="74">
        <v>2605.327392578125</v>
      </c>
      <c r="O100" s="74">
        <v>1094.9122314453125</v>
      </c>
      <c r="P100" s="75"/>
      <c r="Q100" s="76"/>
      <c r="R100" s="76"/>
      <c r="S100" s="86"/>
      <c r="T100" s="48">
        <v>2</v>
      </c>
      <c r="U100" s="48">
        <v>1</v>
      </c>
      <c r="V100" s="49">
        <v>0</v>
      </c>
      <c r="W100" s="49">
        <v>0.004149</v>
      </c>
      <c r="X100" s="49">
        <v>1.5E-05</v>
      </c>
      <c r="Y100" s="49">
        <v>0.82768</v>
      </c>
      <c r="Z100" s="49">
        <v>0</v>
      </c>
      <c r="AA100" s="49">
        <v>0</v>
      </c>
      <c r="AB100" s="71">
        <v>100</v>
      </c>
      <c r="AC100" s="71"/>
      <c r="AD100" s="72"/>
      <c r="AE100" s="78" t="s">
        <v>1001</v>
      </c>
      <c r="AF100" s="78">
        <v>666</v>
      </c>
      <c r="AG100" s="78">
        <v>22924</v>
      </c>
      <c r="AH100" s="78">
        <v>46595</v>
      </c>
      <c r="AI100" s="78">
        <v>49750</v>
      </c>
      <c r="AJ100" s="78"/>
      <c r="AK100" s="78" t="s">
        <v>1106</v>
      </c>
      <c r="AL100" s="78" t="s">
        <v>875</v>
      </c>
      <c r="AM100" s="83" t="s">
        <v>1225</v>
      </c>
      <c r="AN100" s="78"/>
      <c r="AO100" s="80">
        <v>39674.81759259259</v>
      </c>
      <c r="AP100" s="83" t="s">
        <v>1325</v>
      </c>
      <c r="AQ100" s="78" t="b">
        <v>0</v>
      </c>
      <c r="AR100" s="78" t="b">
        <v>0</v>
      </c>
      <c r="AS100" s="78" t="b">
        <v>1</v>
      </c>
      <c r="AT100" s="78" t="s">
        <v>839</v>
      </c>
      <c r="AU100" s="78">
        <v>992</v>
      </c>
      <c r="AV100" s="83" t="s">
        <v>1352</v>
      </c>
      <c r="AW100" s="78" t="b">
        <v>0</v>
      </c>
      <c r="AX100" s="78" t="s">
        <v>1399</v>
      </c>
      <c r="AY100" s="83" t="s">
        <v>1497</v>
      </c>
      <c r="AZ100" s="78" t="s">
        <v>66</v>
      </c>
      <c r="BA100" s="78" t="str">
        <f>REPLACE(INDEX(GroupVertices[Group],MATCH(Vertices[[#This Row],[Vertex]],GroupVertices[Vertex],0)),1,1,"")</f>
        <v>5</v>
      </c>
      <c r="BB100" s="48"/>
      <c r="BC100" s="48"/>
      <c r="BD100" s="48"/>
      <c r="BE100" s="48"/>
      <c r="BF100" s="48" t="s">
        <v>451</v>
      </c>
      <c r="BG100" s="48" t="s">
        <v>451</v>
      </c>
      <c r="BH100" s="121" t="s">
        <v>2189</v>
      </c>
      <c r="BI100" s="121" t="s">
        <v>2189</v>
      </c>
      <c r="BJ100" s="121" t="s">
        <v>2276</v>
      </c>
      <c r="BK100" s="121" t="s">
        <v>2276</v>
      </c>
      <c r="BL100" s="121">
        <v>1</v>
      </c>
      <c r="BM100" s="124">
        <v>16.666666666666668</v>
      </c>
      <c r="BN100" s="121">
        <v>0</v>
      </c>
      <c r="BO100" s="124">
        <v>0</v>
      </c>
      <c r="BP100" s="121">
        <v>0</v>
      </c>
      <c r="BQ100" s="124">
        <v>0</v>
      </c>
      <c r="BR100" s="121">
        <v>5</v>
      </c>
      <c r="BS100" s="124">
        <v>83.33333333333333</v>
      </c>
      <c r="BT100" s="121">
        <v>6</v>
      </c>
      <c r="BU100" s="2"/>
      <c r="BV100" s="3"/>
      <c r="BW100" s="3"/>
      <c r="BX100" s="3"/>
      <c r="BY100" s="3"/>
    </row>
    <row r="101" spans="1:77" ht="41.45" customHeight="1">
      <c r="A101" s="64" t="s">
        <v>298</v>
      </c>
      <c r="C101" s="65"/>
      <c r="D101" s="65" t="s">
        <v>64</v>
      </c>
      <c r="E101" s="66">
        <v>162.0335097770173</v>
      </c>
      <c r="F101" s="68">
        <v>99.9999057543819</v>
      </c>
      <c r="G101" s="100" t="s">
        <v>560</v>
      </c>
      <c r="H101" s="65"/>
      <c r="I101" s="69" t="s">
        <v>298</v>
      </c>
      <c r="J101" s="70"/>
      <c r="K101" s="70"/>
      <c r="L101" s="69" t="s">
        <v>1616</v>
      </c>
      <c r="M101" s="73">
        <v>1.0314089229922572</v>
      </c>
      <c r="N101" s="74">
        <v>3298.37353515625</v>
      </c>
      <c r="O101" s="74">
        <v>1508.27490234375</v>
      </c>
      <c r="P101" s="75"/>
      <c r="Q101" s="76"/>
      <c r="R101" s="76"/>
      <c r="S101" s="86"/>
      <c r="T101" s="48">
        <v>0</v>
      </c>
      <c r="U101" s="48">
        <v>4</v>
      </c>
      <c r="V101" s="49">
        <v>518</v>
      </c>
      <c r="W101" s="49">
        <v>0.005</v>
      </c>
      <c r="X101" s="49">
        <v>5.9E-05</v>
      </c>
      <c r="Y101" s="49">
        <v>1.533725</v>
      </c>
      <c r="Z101" s="49">
        <v>0</v>
      </c>
      <c r="AA101" s="49">
        <v>0</v>
      </c>
      <c r="AB101" s="71">
        <v>101</v>
      </c>
      <c r="AC101" s="71"/>
      <c r="AD101" s="72"/>
      <c r="AE101" s="78" t="s">
        <v>1002</v>
      </c>
      <c r="AF101" s="78">
        <v>148</v>
      </c>
      <c r="AG101" s="78">
        <v>160</v>
      </c>
      <c r="AH101" s="78">
        <v>730</v>
      </c>
      <c r="AI101" s="78">
        <v>480</v>
      </c>
      <c r="AJ101" s="78"/>
      <c r="AK101" s="78" t="s">
        <v>1107</v>
      </c>
      <c r="AL101" s="78" t="s">
        <v>867</v>
      </c>
      <c r="AM101" s="78"/>
      <c r="AN101" s="78"/>
      <c r="AO101" s="80">
        <v>43179.07145833333</v>
      </c>
      <c r="AP101" s="83" t="s">
        <v>1326</v>
      </c>
      <c r="AQ101" s="78" t="b">
        <v>1</v>
      </c>
      <c r="AR101" s="78" t="b">
        <v>0</v>
      </c>
      <c r="AS101" s="78" t="b">
        <v>0</v>
      </c>
      <c r="AT101" s="78" t="s">
        <v>839</v>
      </c>
      <c r="AU101" s="78">
        <v>0</v>
      </c>
      <c r="AV101" s="78"/>
      <c r="AW101" s="78" t="b">
        <v>0</v>
      </c>
      <c r="AX101" s="78" t="s">
        <v>1399</v>
      </c>
      <c r="AY101" s="83" t="s">
        <v>1498</v>
      </c>
      <c r="AZ101" s="78" t="s">
        <v>66</v>
      </c>
      <c r="BA101" s="78" t="str">
        <f>REPLACE(INDEX(GroupVertices[Group],MATCH(Vertices[[#This Row],[Vertex]],GroupVertices[Vertex],0)),1,1,"")</f>
        <v>5</v>
      </c>
      <c r="BB101" s="48" t="s">
        <v>426</v>
      </c>
      <c r="BC101" s="48" t="s">
        <v>426</v>
      </c>
      <c r="BD101" s="48" t="s">
        <v>440</v>
      </c>
      <c r="BE101" s="48" t="s">
        <v>440</v>
      </c>
      <c r="BF101" s="48" t="s">
        <v>451</v>
      </c>
      <c r="BG101" s="48" t="s">
        <v>451</v>
      </c>
      <c r="BH101" s="121" t="s">
        <v>2190</v>
      </c>
      <c r="BI101" s="121" t="s">
        <v>2209</v>
      </c>
      <c r="BJ101" s="121" t="s">
        <v>2277</v>
      </c>
      <c r="BK101" s="121" t="s">
        <v>2277</v>
      </c>
      <c r="BL101" s="121">
        <v>3</v>
      </c>
      <c r="BM101" s="124">
        <v>4.761904761904762</v>
      </c>
      <c r="BN101" s="121">
        <v>1</v>
      </c>
      <c r="BO101" s="124">
        <v>1.5873015873015872</v>
      </c>
      <c r="BP101" s="121">
        <v>0</v>
      </c>
      <c r="BQ101" s="124">
        <v>0</v>
      </c>
      <c r="BR101" s="121">
        <v>59</v>
      </c>
      <c r="BS101" s="124">
        <v>93.65079365079364</v>
      </c>
      <c r="BT101" s="121">
        <v>63</v>
      </c>
      <c r="BU101" s="2"/>
      <c r="BV101" s="3"/>
      <c r="BW101" s="3"/>
      <c r="BX101" s="3"/>
      <c r="BY101" s="3"/>
    </row>
    <row r="102" spans="1:77" ht="41.45" customHeight="1">
      <c r="A102" s="64" t="s">
        <v>300</v>
      </c>
      <c r="C102" s="65"/>
      <c r="D102" s="65" t="s">
        <v>64</v>
      </c>
      <c r="E102" s="66">
        <v>214.00317276341366</v>
      </c>
      <c r="F102" s="68">
        <v>99.85374205391632</v>
      </c>
      <c r="G102" s="100" t="s">
        <v>561</v>
      </c>
      <c r="H102" s="65"/>
      <c r="I102" s="69" t="s">
        <v>300</v>
      </c>
      <c r="J102" s="70"/>
      <c r="K102" s="70"/>
      <c r="L102" s="69" t="s">
        <v>1617</v>
      </c>
      <c r="M102" s="73">
        <v>49.742898164819785</v>
      </c>
      <c r="N102" s="74">
        <v>3031.761962890625</v>
      </c>
      <c r="O102" s="74">
        <v>2220.125</v>
      </c>
      <c r="P102" s="75"/>
      <c r="Q102" s="76"/>
      <c r="R102" s="76"/>
      <c r="S102" s="86"/>
      <c r="T102" s="48">
        <v>3</v>
      </c>
      <c r="U102" s="48">
        <v>1</v>
      </c>
      <c r="V102" s="49">
        <v>82</v>
      </c>
      <c r="W102" s="49">
        <v>0.004184</v>
      </c>
      <c r="X102" s="49">
        <v>1.6E-05</v>
      </c>
      <c r="Y102" s="49">
        <v>1.268124</v>
      </c>
      <c r="Z102" s="49">
        <v>0</v>
      </c>
      <c r="AA102" s="49">
        <v>0</v>
      </c>
      <c r="AB102" s="71">
        <v>102</v>
      </c>
      <c r="AC102" s="71"/>
      <c r="AD102" s="72"/>
      <c r="AE102" s="78" t="s">
        <v>1003</v>
      </c>
      <c r="AF102" s="78">
        <v>1877</v>
      </c>
      <c r="AG102" s="78">
        <v>207978</v>
      </c>
      <c r="AH102" s="78">
        <v>20121</v>
      </c>
      <c r="AI102" s="78">
        <v>14744</v>
      </c>
      <c r="AJ102" s="78"/>
      <c r="AK102" s="78" t="s">
        <v>1108</v>
      </c>
      <c r="AL102" s="78" t="s">
        <v>875</v>
      </c>
      <c r="AM102" s="83" t="s">
        <v>1226</v>
      </c>
      <c r="AN102" s="78"/>
      <c r="AO102" s="80">
        <v>39926.30170138889</v>
      </c>
      <c r="AP102" s="83" t="s">
        <v>1327</v>
      </c>
      <c r="AQ102" s="78" t="b">
        <v>0</v>
      </c>
      <c r="AR102" s="78" t="b">
        <v>0</v>
      </c>
      <c r="AS102" s="78" t="b">
        <v>1</v>
      </c>
      <c r="AT102" s="78" t="s">
        <v>839</v>
      </c>
      <c r="AU102" s="78">
        <v>4000</v>
      </c>
      <c r="AV102" s="83" t="s">
        <v>1359</v>
      </c>
      <c r="AW102" s="78" t="b">
        <v>1</v>
      </c>
      <c r="AX102" s="78" t="s">
        <v>1399</v>
      </c>
      <c r="AY102" s="83" t="s">
        <v>1499</v>
      </c>
      <c r="AZ102" s="78" t="s">
        <v>66</v>
      </c>
      <c r="BA102" s="78" t="str">
        <f>REPLACE(INDEX(GroupVertices[Group],MATCH(Vertices[[#This Row],[Vertex]],GroupVertices[Vertex],0)),1,1,"")</f>
        <v>5</v>
      </c>
      <c r="BB102" s="48"/>
      <c r="BC102" s="48"/>
      <c r="BD102" s="48"/>
      <c r="BE102" s="48"/>
      <c r="BF102" s="48" t="s">
        <v>451</v>
      </c>
      <c r="BG102" s="48" t="s">
        <v>451</v>
      </c>
      <c r="BH102" s="121" t="s">
        <v>2191</v>
      </c>
      <c r="BI102" s="121" t="s">
        <v>2191</v>
      </c>
      <c r="BJ102" s="121" t="s">
        <v>2278</v>
      </c>
      <c r="BK102" s="121" t="s">
        <v>2278</v>
      </c>
      <c r="BL102" s="121">
        <v>3</v>
      </c>
      <c r="BM102" s="124">
        <v>6</v>
      </c>
      <c r="BN102" s="121">
        <v>3</v>
      </c>
      <c r="BO102" s="124">
        <v>6</v>
      </c>
      <c r="BP102" s="121">
        <v>1</v>
      </c>
      <c r="BQ102" s="124">
        <v>2</v>
      </c>
      <c r="BR102" s="121">
        <v>44</v>
      </c>
      <c r="BS102" s="124">
        <v>88</v>
      </c>
      <c r="BT102" s="121">
        <v>50</v>
      </c>
      <c r="BU102" s="2"/>
      <c r="BV102" s="3"/>
      <c r="BW102" s="3"/>
      <c r="BX102" s="3"/>
      <c r="BY102" s="3"/>
    </row>
    <row r="103" spans="1:77" ht="41.45" customHeight="1">
      <c r="A103" s="64" t="s">
        <v>301</v>
      </c>
      <c r="C103" s="65"/>
      <c r="D103" s="65" t="s">
        <v>64</v>
      </c>
      <c r="E103" s="66">
        <v>162.51289964673464</v>
      </c>
      <c r="F103" s="68">
        <v>99.99855747938265</v>
      </c>
      <c r="G103" s="100" t="s">
        <v>562</v>
      </c>
      <c r="H103" s="65"/>
      <c r="I103" s="69" t="s">
        <v>301</v>
      </c>
      <c r="J103" s="70"/>
      <c r="K103" s="70"/>
      <c r="L103" s="69" t="s">
        <v>1618</v>
      </c>
      <c r="M103" s="73">
        <v>1.4807440377396965</v>
      </c>
      <c r="N103" s="74">
        <v>2710.617919921875</v>
      </c>
      <c r="O103" s="74">
        <v>2858.53759765625</v>
      </c>
      <c r="P103" s="75"/>
      <c r="Q103" s="76"/>
      <c r="R103" s="76"/>
      <c r="S103" s="86"/>
      <c r="T103" s="48">
        <v>0</v>
      </c>
      <c r="U103" s="48">
        <v>1</v>
      </c>
      <c r="V103" s="49">
        <v>0</v>
      </c>
      <c r="W103" s="49">
        <v>0.003571</v>
      </c>
      <c r="X103" s="49">
        <v>3E-06</v>
      </c>
      <c r="Y103" s="49">
        <v>0.509301</v>
      </c>
      <c r="Z103" s="49">
        <v>0</v>
      </c>
      <c r="AA103" s="49">
        <v>0</v>
      </c>
      <c r="AB103" s="71">
        <v>103</v>
      </c>
      <c r="AC103" s="71"/>
      <c r="AD103" s="72"/>
      <c r="AE103" s="78" t="s">
        <v>1004</v>
      </c>
      <c r="AF103" s="78">
        <v>694</v>
      </c>
      <c r="AG103" s="78">
        <v>2077</v>
      </c>
      <c r="AH103" s="78">
        <v>20640</v>
      </c>
      <c r="AI103" s="78">
        <v>71974</v>
      </c>
      <c r="AJ103" s="78"/>
      <c r="AK103" s="78" t="s">
        <v>1109</v>
      </c>
      <c r="AL103" s="78" t="s">
        <v>867</v>
      </c>
      <c r="AM103" s="83" t="s">
        <v>1227</v>
      </c>
      <c r="AN103" s="78"/>
      <c r="AO103" s="80">
        <v>39839.908368055556</v>
      </c>
      <c r="AP103" s="83" t="s">
        <v>1328</v>
      </c>
      <c r="AQ103" s="78" t="b">
        <v>0</v>
      </c>
      <c r="AR103" s="78" t="b">
        <v>0</v>
      </c>
      <c r="AS103" s="78" t="b">
        <v>1</v>
      </c>
      <c r="AT103" s="78" t="s">
        <v>839</v>
      </c>
      <c r="AU103" s="78">
        <v>25</v>
      </c>
      <c r="AV103" s="83" t="s">
        <v>1361</v>
      </c>
      <c r="AW103" s="78" t="b">
        <v>0</v>
      </c>
      <c r="AX103" s="78" t="s">
        <v>1399</v>
      </c>
      <c r="AY103" s="83" t="s">
        <v>1500</v>
      </c>
      <c r="AZ103" s="78" t="s">
        <v>66</v>
      </c>
      <c r="BA103" s="78" t="str">
        <f>REPLACE(INDEX(GroupVertices[Group],MATCH(Vertices[[#This Row],[Vertex]],GroupVertices[Vertex],0)),1,1,"")</f>
        <v>5</v>
      </c>
      <c r="BB103" s="48"/>
      <c r="BC103" s="48"/>
      <c r="BD103" s="48"/>
      <c r="BE103" s="48"/>
      <c r="BF103" s="48" t="s">
        <v>451</v>
      </c>
      <c r="BG103" s="48" t="s">
        <v>451</v>
      </c>
      <c r="BH103" s="121" t="s">
        <v>2192</v>
      </c>
      <c r="BI103" s="121" t="s">
        <v>2192</v>
      </c>
      <c r="BJ103" s="121" t="s">
        <v>2277</v>
      </c>
      <c r="BK103" s="121" t="s">
        <v>2277</v>
      </c>
      <c r="BL103" s="121">
        <v>1</v>
      </c>
      <c r="BM103" s="124">
        <v>4.166666666666667</v>
      </c>
      <c r="BN103" s="121">
        <v>0</v>
      </c>
      <c r="BO103" s="124">
        <v>0</v>
      </c>
      <c r="BP103" s="121">
        <v>0</v>
      </c>
      <c r="BQ103" s="124">
        <v>0</v>
      </c>
      <c r="BR103" s="121">
        <v>23</v>
      </c>
      <c r="BS103" s="124">
        <v>95.83333333333333</v>
      </c>
      <c r="BT103" s="121">
        <v>24</v>
      </c>
      <c r="BU103" s="2"/>
      <c r="BV103" s="3"/>
      <c r="BW103" s="3"/>
      <c r="BX103" s="3"/>
      <c r="BY103" s="3"/>
    </row>
    <row r="104" spans="1:77" ht="41.45" customHeight="1">
      <c r="A104" s="64" t="s">
        <v>302</v>
      </c>
      <c r="C104" s="65"/>
      <c r="D104" s="65" t="s">
        <v>64</v>
      </c>
      <c r="E104" s="66">
        <v>191.49585589112814</v>
      </c>
      <c r="F104" s="68">
        <v>99.91704345963191</v>
      </c>
      <c r="G104" s="100" t="s">
        <v>1394</v>
      </c>
      <c r="H104" s="65"/>
      <c r="I104" s="69" t="s">
        <v>302</v>
      </c>
      <c r="J104" s="70"/>
      <c r="K104" s="70"/>
      <c r="L104" s="69" t="s">
        <v>1619</v>
      </c>
      <c r="M104" s="73">
        <v>28.646649686669658</v>
      </c>
      <c r="N104" s="74">
        <v>9368.783203125</v>
      </c>
      <c r="O104" s="74">
        <v>4405.44189453125</v>
      </c>
      <c r="P104" s="75"/>
      <c r="Q104" s="76"/>
      <c r="R104" s="76"/>
      <c r="S104" s="86"/>
      <c r="T104" s="48">
        <v>2</v>
      </c>
      <c r="U104" s="48">
        <v>1</v>
      </c>
      <c r="V104" s="49">
        <v>0</v>
      </c>
      <c r="W104" s="49">
        <v>1</v>
      </c>
      <c r="X104" s="49">
        <v>0</v>
      </c>
      <c r="Y104" s="49">
        <v>1.29824</v>
      </c>
      <c r="Z104" s="49">
        <v>0</v>
      </c>
      <c r="AA104" s="49">
        <v>0</v>
      </c>
      <c r="AB104" s="71">
        <v>104</v>
      </c>
      <c r="AC104" s="71"/>
      <c r="AD104" s="72"/>
      <c r="AE104" s="78" t="s">
        <v>1005</v>
      </c>
      <c r="AF104" s="78">
        <v>68363</v>
      </c>
      <c r="AG104" s="78">
        <v>117975</v>
      </c>
      <c r="AH104" s="78">
        <v>4102</v>
      </c>
      <c r="AI104" s="78">
        <v>15649</v>
      </c>
      <c r="AJ104" s="78"/>
      <c r="AK104" s="78" t="s">
        <v>1110</v>
      </c>
      <c r="AL104" s="78" t="s">
        <v>1170</v>
      </c>
      <c r="AM104" s="83" t="s">
        <v>1228</v>
      </c>
      <c r="AN104" s="78"/>
      <c r="AO104" s="80">
        <v>41852.57104166667</v>
      </c>
      <c r="AP104" s="83" t="s">
        <v>1329</v>
      </c>
      <c r="AQ104" s="78" t="b">
        <v>0</v>
      </c>
      <c r="AR104" s="78" t="b">
        <v>0</v>
      </c>
      <c r="AS104" s="78" t="b">
        <v>0</v>
      </c>
      <c r="AT104" s="78" t="s">
        <v>1345</v>
      </c>
      <c r="AU104" s="78">
        <v>51</v>
      </c>
      <c r="AV104" s="83" t="s">
        <v>1349</v>
      </c>
      <c r="AW104" s="78" t="b">
        <v>0</v>
      </c>
      <c r="AX104" s="78" t="s">
        <v>1399</v>
      </c>
      <c r="AY104" s="83" t="s">
        <v>1501</v>
      </c>
      <c r="AZ104" s="78" t="s">
        <v>66</v>
      </c>
      <c r="BA104" s="78" t="str">
        <f>REPLACE(INDEX(GroupVertices[Group],MATCH(Vertices[[#This Row],[Vertex]],GroupVertices[Vertex],0)),1,1,"")</f>
        <v>17</v>
      </c>
      <c r="BB104" s="48"/>
      <c r="BC104" s="48"/>
      <c r="BD104" s="48"/>
      <c r="BE104" s="48"/>
      <c r="BF104" s="48" t="s">
        <v>469</v>
      </c>
      <c r="BG104" s="48" t="s">
        <v>469</v>
      </c>
      <c r="BH104" s="121" t="s">
        <v>2193</v>
      </c>
      <c r="BI104" s="121" t="s">
        <v>2210</v>
      </c>
      <c r="BJ104" s="121" t="s">
        <v>2279</v>
      </c>
      <c r="BK104" s="121" t="s">
        <v>2036</v>
      </c>
      <c r="BL104" s="121">
        <v>3</v>
      </c>
      <c r="BM104" s="124">
        <v>5</v>
      </c>
      <c r="BN104" s="121">
        <v>0</v>
      </c>
      <c r="BO104" s="124">
        <v>0</v>
      </c>
      <c r="BP104" s="121">
        <v>0</v>
      </c>
      <c r="BQ104" s="124">
        <v>0</v>
      </c>
      <c r="BR104" s="121">
        <v>57</v>
      </c>
      <c r="BS104" s="124">
        <v>95</v>
      </c>
      <c r="BT104" s="121">
        <v>60</v>
      </c>
      <c r="BU104" s="2"/>
      <c r="BV104" s="3"/>
      <c r="BW104" s="3"/>
      <c r="BX104" s="3"/>
      <c r="BY104" s="3"/>
    </row>
    <row r="105" spans="1:77" ht="41.45" customHeight="1">
      <c r="A105" s="64" t="s">
        <v>303</v>
      </c>
      <c r="C105" s="65"/>
      <c r="D105" s="65" t="s">
        <v>64</v>
      </c>
      <c r="E105" s="66">
        <v>162.23031719875308</v>
      </c>
      <c r="F105" s="68">
        <v>99.99935223720694</v>
      </c>
      <c r="G105" s="100" t="s">
        <v>563</v>
      </c>
      <c r="H105" s="65"/>
      <c r="I105" s="69" t="s">
        <v>303</v>
      </c>
      <c r="J105" s="70"/>
      <c r="K105" s="70"/>
      <c r="L105" s="69" t="s">
        <v>1620</v>
      </c>
      <c r="M105" s="73">
        <v>1.2158777468348418</v>
      </c>
      <c r="N105" s="74">
        <v>9368.783203125</v>
      </c>
      <c r="O105" s="74">
        <v>4981.8544921875</v>
      </c>
      <c r="P105" s="75"/>
      <c r="Q105" s="76"/>
      <c r="R105" s="76"/>
      <c r="S105" s="86"/>
      <c r="T105" s="48">
        <v>0</v>
      </c>
      <c r="U105" s="48">
        <v>1</v>
      </c>
      <c r="V105" s="49">
        <v>0</v>
      </c>
      <c r="W105" s="49">
        <v>1</v>
      </c>
      <c r="X105" s="49">
        <v>0</v>
      </c>
      <c r="Y105" s="49">
        <v>0.701752</v>
      </c>
      <c r="Z105" s="49">
        <v>0</v>
      </c>
      <c r="AA105" s="49">
        <v>0</v>
      </c>
      <c r="AB105" s="71">
        <v>105</v>
      </c>
      <c r="AC105" s="71"/>
      <c r="AD105" s="72"/>
      <c r="AE105" s="78" t="s">
        <v>1006</v>
      </c>
      <c r="AF105" s="78">
        <v>719</v>
      </c>
      <c r="AG105" s="78">
        <v>947</v>
      </c>
      <c r="AH105" s="78">
        <v>58202</v>
      </c>
      <c r="AI105" s="78">
        <v>21419</v>
      </c>
      <c r="AJ105" s="78"/>
      <c r="AK105" s="78"/>
      <c r="AL105" s="78"/>
      <c r="AM105" s="78"/>
      <c r="AN105" s="78"/>
      <c r="AO105" s="80">
        <v>42099.95643518519</v>
      </c>
      <c r="AP105" s="83" t="s">
        <v>1330</v>
      </c>
      <c r="AQ105" s="78" t="b">
        <v>1</v>
      </c>
      <c r="AR105" s="78" t="b">
        <v>0</v>
      </c>
      <c r="AS105" s="78" t="b">
        <v>0</v>
      </c>
      <c r="AT105" s="78" t="s">
        <v>1346</v>
      </c>
      <c r="AU105" s="78">
        <v>27</v>
      </c>
      <c r="AV105" s="83" t="s">
        <v>1347</v>
      </c>
      <c r="AW105" s="78" t="b">
        <v>0</v>
      </c>
      <c r="AX105" s="78" t="s">
        <v>1399</v>
      </c>
      <c r="AY105" s="83" t="s">
        <v>1502</v>
      </c>
      <c r="AZ105" s="78" t="s">
        <v>66</v>
      </c>
      <c r="BA105" s="78" t="str">
        <f>REPLACE(INDEX(GroupVertices[Group],MATCH(Vertices[[#This Row],[Vertex]],GroupVertices[Vertex],0)),1,1,"")</f>
        <v>17</v>
      </c>
      <c r="BB105" s="48"/>
      <c r="BC105" s="48"/>
      <c r="BD105" s="48"/>
      <c r="BE105" s="48"/>
      <c r="BF105" s="48" t="s">
        <v>470</v>
      </c>
      <c r="BG105" s="48" t="s">
        <v>470</v>
      </c>
      <c r="BH105" s="121" t="s">
        <v>2194</v>
      </c>
      <c r="BI105" s="121" t="s">
        <v>2211</v>
      </c>
      <c r="BJ105" s="121" t="s">
        <v>2280</v>
      </c>
      <c r="BK105" s="121" t="s">
        <v>2280</v>
      </c>
      <c r="BL105" s="121">
        <v>3</v>
      </c>
      <c r="BM105" s="124">
        <v>7.6923076923076925</v>
      </c>
      <c r="BN105" s="121">
        <v>0</v>
      </c>
      <c r="BO105" s="124">
        <v>0</v>
      </c>
      <c r="BP105" s="121">
        <v>0</v>
      </c>
      <c r="BQ105" s="124">
        <v>0</v>
      </c>
      <c r="BR105" s="121">
        <v>36</v>
      </c>
      <c r="BS105" s="124">
        <v>92.3076923076923</v>
      </c>
      <c r="BT105" s="121">
        <v>39</v>
      </c>
      <c r="BU105" s="2"/>
      <c r="BV105" s="3"/>
      <c r="BW105" s="3"/>
      <c r="BX105" s="3"/>
      <c r="BY105" s="3"/>
    </row>
    <row r="106" spans="1:77" ht="41.45" customHeight="1">
      <c r="A106" s="64" t="s">
        <v>304</v>
      </c>
      <c r="C106" s="65"/>
      <c r="D106" s="65" t="s">
        <v>64</v>
      </c>
      <c r="E106" s="66">
        <v>162.25182347355522</v>
      </c>
      <c r="F106" s="68">
        <v>99.99929175121324</v>
      </c>
      <c r="G106" s="100" t="s">
        <v>1395</v>
      </c>
      <c r="H106" s="65"/>
      <c r="I106" s="69" t="s">
        <v>304</v>
      </c>
      <c r="J106" s="70"/>
      <c r="K106" s="70"/>
      <c r="L106" s="69" t="s">
        <v>1621</v>
      </c>
      <c r="M106" s="73">
        <v>1.2360357123373351</v>
      </c>
      <c r="N106" s="74">
        <v>4651.90625</v>
      </c>
      <c r="O106" s="74">
        <v>7736.8994140625</v>
      </c>
      <c r="P106" s="75"/>
      <c r="Q106" s="76"/>
      <c r="R106" s="76"/>
      <c r="S106" s="86"/>
      <c r="T106" s="48">
        <v>0</v>
      </c>
      <c r="U106" s="48">
        <v>1</v>
      </c>
      <c r="V106" s="49">
        <v>0</v>
      </c>
      <c r="W106" s="49">
        <v>0.058824</v>
      </c>
      <c r="X106" s="49">
        <v>0</v>
      </c>
      <c r="Y106" s="49">
        <v>0.56657</v>
      </c>
      <c r="Z106" s="49">
        <v>0</v>
      </c>
      <c r="AA106" s="49">
        <v>0</v>
      </c>
      <c r="AB106" s="71">
        <v>106</v>
      </c>
      <c r="AC106" s="71"/>
      <c r="AD106" s="72"/>
      <c r="AE106" s="78" t="s">
        <v>1007</v>
      </c>
      <c r="AF106" s="78">
        <v>900</v>
      </c>
      <c r="AG106" s="78">
        <v>1033</v>
      </c>
      <c r="AH106" s="78">
        <v>69761</v>
      </c>
      <c r="AI106" s="78">
        <v>43568</v>
      </c>
      <c r="AJ106" s="78"/>
      <c r="AK106" s="78" t="s">
        <v>1111</v>
      </c>
      <c r="AL106" s="78" t="s">
        <v>867</v>
      </c>
      <c r="AM106" s="78"/>
      <c r="AN106" s="78"/>
      <c r="AO106" s="80">
        <v>39144.751284722224</v>
      </c>
      <c r="AP106" s="83" t="s">
        <v>1331</v>
      </c>
      <c r="AQ106" s="78" t="b">
        <v>0</v>
      </c>
      <c r="AR106" s="78" t="b">
        <v>0</v>
      </c>
      <c r="AS106" s="78" t="b">
        <v>1</v>
      </c>
      <c r="AT106" s="78" t="s">
        <v>839</v>
      </c>
      <c r="AU106" s="78">
        <v>78</v>
      </c>
      <c r="AV106" s="83" t="s">
        <v>1349</v>
      </c>
      <c r="AW106" s="78" t="b">
        <v>0</v>
      </c>
      <c r="AX106" s="78" t="s">
        <v>1399</v>
      </c>
      <c r="AY106" s="83" t="s">
        <v>1503</v>
      </c>
      <c r="AZ106" s="78" t="s">
        <v>66</v>
      </c>
      <c r="BA106" s="78" t="str">
        <f>REPLACE(INDEX(GroupVertices[Group],MATCH(Vertices[[#This Row],[Vertex]],GroupVertices[Vertex],0)),1,1,"")</f>
        <v>2</v>
      </c>
      <c r="BB106" s="48"/>
      <c r="BC106" s="48"/>
      <c r="BD106" s="48"/>
      <c r="BE106" s="48"/>
      <c r="BF106" s="48" t="s">
        <v>451</v>
      </c>
      <c r="BG106" s="48" t="s">
        <v>451</v>
      </c>
      <c r="BH106" s="121" t="s">
        <v>2157</v>
      </c>
      <c r="BI106" s="121" t="s">
        <v>2157</v>
      </c>
      <c r="BJ106" s="121" t="s">
        <v>2244</v>
      </c>
      <c r="BK106" s="121" t="s">
        <v>2244</v>
      </c>
      <c r="BL106" s="121">
        <v>0</v>
      </c>
      <c r="BM106" s="124">
        <v>0</v>
      </c>
      <c r="BN106" s="121">
        <v>0</v>
      </c>
      <c r="BO106" s="124">
        <v>0</v>
      </c>
      <c r="BP106" s="121">
        <v>0</v>
      </c>
      <c r="BQ106" s="124">
        <v>0</v>
      </c>
      <c r="BR106" s="121">
        <v>7</v>
      </c>
      <c r="BS106" s="124">
        <v>100</v>
      </c>
      <c r="BT106" s="121">
        <v>7</v>
      </c>
      <c r="BU106" s="2"/>
      <c r="BV106" s="3"/>
      <c r="BW106" s="3"/>
      <c r="BX106" s="3"/>
      <c r="BY106" s="3"/>
    </row>
    <row r="107" spans="1:77" ht="41.45" customHeight="1">
      <c r="A107" s="64" t="s">
        <v>305</v>
      </c>
      <c r="C107" s="65"/>
      <c r="D107" s="65" t="s">
        <v>64</v>
      </c>
      <c r="E107" s="66">
        <v>162.10453049845688</v>
      </c>
      <c r="F107" s="68">
        <v>99.99970600993757</v>
      </c>
      <c r="G107" s="100" t="s">
        <v>564</v>
      </c>
      <c r="H107" s="65"/>
      <c r="I107" s="69" t="s">
        <v>305</v>
      </c>
      <c r="J107" s="70"/>
      <c r="K107" s="70"/>
      <c r="L107" s="69" t="s">
        <v>1622</v>
      </c>
      <c r="M107" s="73">
        <v>1.097977088140026</v>
      </c>
      <c r="N107" s="74">
        <v>4651.90625</v>
      </c>
      <c r="O107" s="74">
        <v>808.5372924804688</v>
      </c>
      <c r="P107" s="75"/>
      <c r="Q107" s="76"/>
      <c r="R107" s="76"/>
      <c r="S107" s="86"/>
      <c r="T107" s="48">
        <v>0</v>
      </c>
      <c r="U107" s="48">
        <v>1</v>
      </c>
      <c r="V107" s="49">
        <v>0</v>
      </c>
      <c r="W107" s="49">
        <v>0.003623</v>
      </c>
      <c r="X107" s="49">
        <v>4E-06</v>
      </c>
      <c r="Y107" s="49">
        <v>0.518046</v>
      </c>
      <c r="Z107" s="49">
        <v>0</v>
      </c>
      <c r="AA107" s="49">
        <v>0</v>
      </c>
      <c r="AB107" s="71">
        <v>107</v>
      </c>
      <c r="AC107" s="71"/>
      <c r="AD107" s="72"/>
      <c r="AE107" s="78" t="s">
        <v>1008</v>
      </c>
      <c r="AF107" s="78">
        <v>239</v>
      </c>
      <c r="AG107" s="78">
        <v>444</v>
      </c>
      <c r="AH107" s="78">
        <v>40774</v>
      </c>
      <c r="AI107" s="78">
        <v>9556</v>
      </c>
      <c r="AJ107" s="78"/>
      <c r="AK107" s="78" t="s">
        <v>928</v>
      </c>
      <c r="AL107" s="78" t="s">
        <v>1171</v>
      </c>
      <c r="AM107" s="78"/>
      <c r="AN107" s="78"/>
      <c r="AO107" s="80">
        <v>41777.13688657407</v>
      </c>
      <c r="AP107" s="83" t="s">
        <v>1332</v>
      </c>
      <c r="AQ107" s="78" t="b">
        <v>0</v>
      </c>
      <c r="AR107" s="78" t="b">
        <v>0</v>
      </c>
      <c r="AS107" s="78" t="b">
        <v>1</v>
      </c>
      <c r="AT107" s="78" t="s">
        <v>839</v>
      </c>
      <c r="AU107" s="78">
        <v>9</v>
      </c>
      <c r="AV107" s="83" t="s">
        <v>1347</v>
      </c>
      <c r="AW107" s="78" t="b">
        <v>0</v>
      </c>
      <c r="AX107" s="78" t="s">
        <v>1399</v>
      </c>
      <c r="AY107" s="83" t="s">
        <v>1504</v>
      </c>
      <c r="AZ107" s="78" t="s">
        <v>66</v>
      </c>
      <c r="BA107" s="78" t="str">
        <f>REPLACE(INDEX(GroupVertices[Group],MATCH(Vertices[[#This Row],[Vertex]],GroupVertices[Vertex],0)),1,1,"")</f>
        <v>5</v>
      </c>
      <c r="BB107" s="48" t="s">
        <v>426</v>
      </c>
      <c r="BC107" s="48" t="s">
        <v>426</v>
      </c>
      <c r="BD107" s="48" t="s">
        <v>440</v>
      </c>
      <c r="BE107" s="48" t="s">
        <v>440</v>
      </c>
      <c r="BF107" s="48" t="s">
        <v>451</v>
      </c>
      <c r="BG107" s="48" t="s">
        <v>451</v>
      </c>
      <c r="BH107" s="121" t="s">
        <v>2150</v>
      </c>
      <c r="BI107" s="121" t="s">
        <v>2150</v>
      </c>
      <c r="BJ107" s="121" t="s">
        <v>2237</v>
      </c>
      <c r="BK107" s="121" t="s">
        <v>2237</v>
      </c>
      <c r="BL107" s="121">
        <v>0</v>
      </c>
      <c r="BM107" s="124">
        <v>0</v>
      </c>
      <c r="BN107" s="121">
        <v>0</v>
      </c>
      <c r="BO107" s="124">
        <v>0</v>
      </c>
      <c r="BP107" s="121">
        <v>0</v>
      </c>
      <c r="BQ107" s="124">
        <v>0</v>
      </c>
      <c r="BR107" s="121">
        <v>10</v>
      </c>
      <c r="BS107" s="124">
        <v>100</v>
      </c>
      <c r="BT107" s="121">
        <v>10</v>
      </c>
      <c r="BU107" s="2"/>
      <c r="BV107" s="3"/>
      <c r="BW107" s="3"/>
      <c r="BX107" s="3"/>
      <c r="BY107" s="3"/>
    </row>
    <row r="108" spans="1:77" ht="41.45" customHeight="1">
      <c r="A108" s="64" t="s">
        <v>307</v>
      </c>
      <c r="C108" s="65"/>
      <c r="D108" s="65" t="s">
        <v>64</v>
      </c>
      <c r="E108" s="66">
        <v>162.09427750698146</v>
      </c>
      <c r="F108" s="68">
        <v>99.9997348462834</v>
      </c>
      <c r="G108" s="100" t="s">
        <v>565</v>
      </c>
      <c r="H108" s="65"/>
      <c r="I108" s="69" t="s">
        <v>307</v>
      </c>
      <c r="J108" s="70"/>
      <c r="K108" s="70"/>
      <c r="L108" s="69" t="s">
        <v>1623</v>
      </c>
      <c r="M108" s="73">
        <v>1.088366895284186</v>
      </c>
      <c r="N108" s="74">
        <v>9240.3369140625</v>
      </c>
      <c r="O108" s="74">
        <v>7199.27978515625</v>
      </c>
      <c r="P108" s="75"/>
      <c r="Q108" s="76"/>
      <c r="R108" s="76"/>
      <c r="S108" s="86"/>
      <c r="T108" s="48">
        <v>0</v>
      </c>
      <c r="U108" s="48">
        <v>3</v>
      </c>
      <c r="V108" s="49">
        <v>0.666667</v>
      </c>
      <c r="W108" s="49">
        <v>0.2</v>
      </c>
      <c r="X108" s="49">
        <v>0</v>
      </c>
      <c r="Y108" s="49">
        <v>0.944801</v>
      </c>
      <c r="Z108" s="49">
        <v>0.3333333333333333</v>
      </c>
      <c r="AA108" s="49">
        <v>0</v>
      </c>
      <c r="AB108" s="71">
        <v>108</v>
      </c>
      <c r="AC108" s="71"/>
      <c r="AD108" s="72"/>
      <c r="AE108" s="78" t="s">
        <v>1009</v>
      </c>
      <c r="AF108" s="78">
        <v>489</v>
      </c>
      <c r="AG108" s="78">
        <v>403</v>
      </c>
      <c r="AH108" s="78">
        <v>17616</v>
      </c>
      <c r="AI108" s="78">
        <v>8626</v>
      </c>
      <c r="AJ108" s="78"/>
      <c r="AK108" s="78"/>
      <c r="AL108" s="78" t="s">
        <v>1172</v>
      </c>
      <c r="AM108" s="78"/>
      <c r="AN108" s="78"/>
      <c r="AO108" s="80">
        <v>40961.63788194444</v>
      </c>
      <c r="AP108" s="83" t="s">
        <v>1333</v>
      </c>
      <c r="AQ108" s="78" t="b">
        <v>0</v>
      </c>
      <c r="AR108" s="78" t="b">
        <v>0</v>
      </c>
      <c r="AS108" s="78" t="b">
        <v>1</v>
      </c>
      <c r="AT108" s="78" t="s">
        <v>839</v>
      </c>
      <c r="AU108" s="78">
        <v>1</v>
      </c>
      <c r="AV108" s="83" t="s">
        <v>1347</v>
      </c>
      <c r="AW108" s="78" t="b">
        <v>0</v>
      </c>
      <c r="AX108" s="78" t="s">
        <v>1399</v>
      </c>
      <c r="AY108" s="83" t="s">
        <v>1505</v>
      </c>
      <c r="AZ108" s="78" t="s">
        <v>66</v>
      </c>
      <c r="BA108" s="78" t="str">
        <f>REPLACE(INDEX(GroupVertices[Group],MATCH(Vertices[[#This Row],[Vertex]],GroupVertices[Vertex],0)),1,1,"")</f>
        <v>8</v>
      </c>
      <c r="BB108" s="48"/>
      <c r="BC108" s="48"/>
      <c r="BD108" s="48"/>
      <c r="BE108" s="48"/>
      <c r="BF108" s="48" t="s">
        <v>451</v>
      </c>
      <c r="BG108" s="48" t="s">
        <v>451</v>
      </c>
      <c r="BH108" s="121" t="s">
        <v>2176</v>
      </c>
      <c r="BI108" s="121" t="s">
        <v>2176</v>
      </c>
      <c r="BJ108" s="121" t="s">
        <v>2263</v>
      </c>
      <c r="BK108" s="121" t="s">
        <v>2263</v>
      </c>
      <c r="BL108" s="121">
        <v>1</v>
      </c>
      <c r="BM108" s="124">
        <v>4.761904761904762</v>
      </c>
      <c r="BN108" s="121">
        <v>0</v>
      </c>
      <c r="BO108" s="124">
        <v>0</v>
      </c>
      <c r="BP108" s="121">
        <v>0</v>
      </c>
      <c r="BQ108" s="124">
        <v>0</v>
      </c>
      <c r="BR108" s="121">
        <v>20</v>
      </c>
      <c r="BS108" s="124">
        <v>95.23809523809524</v>
      </c>
      <c r="BT108" s="121">
        <v>21</v>
      </c>
      <c r="BU108" s="2"/>
      <c r="BV108" s="3"/>
      <c r="BW108" s="3"/>
      <c r="BX108" s="3"/>
      <c r="BY108" s="3"/>
    </row>
    <row r="109" spans="1:77" ht="41.45" customHeight="1">
      <c r="A109" s="64" t="s">
        <v>308</v>
      </c>
      <c r="C109" s="65"/>
      <c r="D109" s="65" t="s">
        <v>64</v>
      </c>
      <c r="E109" s="66">
        <v>177.3202199209674</v>
      </c>
      <c r="F109" s="68">
        <v>99.95691216939042</v>
      </c>
      <c r="G109" s="100" t="s">
        <v>1396</v>
      </c>
      <c r="H109" s="65"/>
      <c r="I109" s="69" t="s">
        <v>308</v>
      </c>
      <c r="J109" s="70"/>
      <c r="K109" s="70"/>
      <c r="L109" s="69" t="s">
        <v>1624</v>
      </c>
      <c r="M109" s="73">
        <v>15.359737681154085</v>
      </c>
      <c r="N109" s="74">
        <v>8196.0615234375</v>
      </c>
      <c r="O109" s="74">
        <v>2617.38525390625</v>
      </c>
      <c r="P109" s="75"/>
      <c r="Q109" s="76"/>
      <c r="R109" s="76"/>
      <c r="S109" s="86"/>
      <c r="T109" s="48">
        <v>2</v>
      </c>
      <c r="U109" s="48">
        <v>1</v>
      </c>
      <c r="V109" s="49">
        <v>0</v>
      </c>
      <c r="W109" s="49">
        <v>1</v>
      </c>
      <c r="X109" s="49">
        <v>0</v>
      </c>
      <c r="Y109" s="49">
        <v>1.29824</v>
      </c>
      <c r="Z109" s="49">
        <v>0</v>
      </c>
      <c r="AA109" s="49">
        <v>0</v>
      </c>
      <c r="AB109" s="71">
        <v>109</v>
      </c>
      <c r="AC109" s="71"/>
      <c r="AD109" s="72"/>
      <c r="AE109" s="78" t="s">
        <v>1010</v>
      </c>
      <c r="AF109" s="78">
        <v>15049</v>
      </c>
      <c r="AG109" s="78">
        <v>61289</v>
      </c>
      <c r="AH109" s="78">
        <v>21428</v>
      </c>
      <c r="AI109" s="78">
        <v>99189</v>
      </c>
      <c r="AJ109" s="78"/>
      <c r="AK109" s="78" t="s">
        <v>1112</v>
      </c>
      <c r="AL109" s="78" t="s">
        <v>1173</v>
      </c>
      <c r="AM109" s="83" t="s">
        <v>1229</v>
      </c>
      <c r="AN109" s="78"/>
      <c r="AO109" s="80">
        <v>41303.188680555555</v>
      </c>
      <c r="AP109" s="83" t="s">
        <v>1334</v>
      </c>
      <c r="AQ109" s="78" t="b">
        <v>0</v>
      </c>
      <c r="AR109" s="78" t="b">
        <v>0</v>
      </c>
      <c r="AS109" s="78" t="b">
        <v>0</v>
      </c>
      <c r="AT109" s="78" t="s">
        <v>839</v>
      </c>
      <c r="AU109" s="78">
        <v>339</v>
      </c>
      <c r="AV109" s="83" t="s">
        <v>1347</v>
      </c>
      <c r="AW109" s="78" t="b">
        <v>0</v>
      </c>
      <c r="AX109" s="78" t="s">
        <v>1399</v>
      </c>
      <c r="AY109" s="83" t="s">
        <v>1506</v>
      </c>
      <c r="AZ109" s="78" t="s">
        <v>66</v>
      </c>
      <c r="BA109" s="78" t="str">
        <f>REPLACE(INDEX(GroupVertices[Group],MATCH(Vertices[[#This Row],[Vertex]],GroupVertices[Vertex],0)),1,1,"")</f>
        <v>16</v>
      </c>
      <c r="BB109" s="48"/>
      <c r="BC109" s="48"/>
      <c r="BD109" s="48"/>
      <c r="BE109" s="48"/>
      <c r="BF109" s="48" t="s">
        <v>451</v>
      </c>
      <c r="BG109" s="48" t="s">
        <v>451</v>
      </c>
      <c r="BH109" s="121" t="s">
        <v>2195</v>
      </c>
      <c r="BI109" s="121" t="s">
        <v>2195</v>
      </c>
      <c r="BJ109" s="121" t="s">
        <v>2281</v>
      </c>
      <c r="BK109" s="121" t="s">
        <v>2281</v>
      </c>
      <c r="BL109" s="121">
        <v>4</v>
      </c>
      <c r="BM109" s="124">
        <v>9.090909090909092</v>
      </c>
      <c r="BN109" s="121">
        <v>0</v>
      </c>
      <c r="BO109" s="124">
        <v>0</v>
      </c>
      <c r="BP109" s="121">
        <v>0</v>
      </c>
      <c r="BQ109" s="124">
        <v>0</v>
      </c>
      <c r="BR109" s="121">
        <v>40</v>
      </c>
      <c r="BS109" s="124">
        <v>90.9090909090909</v>
      </c>
      <c r="BT109" s="121">
        <v>44</v>
      </c>
      <c r="BU109" s="2"/>
      <c r="BV109" s="3"/>
      <c r="BW109" s="3"/>
      <c r="BX109" s="3"/>
      <c r="BY109" s="3"/>
    </row>
    <row r="110" spans="1:77" ht="41.45" customHeight="1">
      <c r="A110" s="64" t="s">
        <v>309</v>
      </c>
      <c r="C110" s="65"/>
      <c r="D110" s="65" t="s">
        <v>64</v>
      </c>
      <c r="E110" s="66">
        <v>162.0225065666534</v>
      </c>
      <c r="F110" s="68">
        <v>99.99993670070427</v>
      </c>
      <c r="G110" s="100" t="s">
        <v>566</v>
      </c>
      <c r="H110" s="65"/>
      <c r="I110" s="69" t="s">
        <v>309</v>
      </c>
      <c r="J110" s="70"/>
      <c r="K110" s="70"/>
      <c r="L110" s="69" t="s">
        <v>1625</v>
      </c>
      <c r="M110" s="73">
        <v>1.021095545293307</v>
      </c>
      <c r="N110" s="74">
        <v>8196.0615234375</v>
      </c>
      <c r="O110" s="74">
        <v>3382.0146484375</v>
      </c>
      <c r="P110" s="75"/>
      <c r="Q110" s="76"/>
      <c r="R110" s="76"/>
      <c r="S110" s="86"/>
      <c r="T110" s="48">
        <v>0</v>
      </c>
      <c r="U110" s="48">
        <v>1</v>
      </c>
      <c r="V110" s="49">
        <v>0</v>
      </c>
      <c r="W110" s="49">
        <v>1</v>
      </c>
      <c r="X110" s="49">
        <v>0</v>
      </c>
      <c r="Y110" s="49">
        <v>0.701752</v>
      </c>
      <c r="Z110" s="49">
        <v>0</v>
      </c>
      <c r="AA110" s="49">
        <v>0</v>
      </c>
      <c r="AB110" s="71">
        <v>110</v>
      </c>
      <c r="AC110" s="71"/>
      <c r="AD110" s="72"/>
      <c r="AE110" s="78" t="s">
        <v>1011</v>
      </c>
      <c r="AF110" s="78">
        <v>74</v>
      </c>
      <c r="AG110" s="78">
        <v>116</v>
      </c>
      <c r="AH110" s="78">
        <v>9179</v>
      </c>
      <c r="AI110" s="78">
        <v>46466</v>
      </c>
      <c r="AJ110" s="78"/>
      <c r="AK110" s="78" t="s">
        <v>1113</v>
      </c>
      <c r="AL110" s="78"/>
      <c r="AM110" s="78"/>
      <c r="AN110" s="78"/>
      <c r="AO110" s="80">
        <v>42418.00618055555</v>
      </c>
      <c r="AP110" s="83" t="s">
        <v>1335</v>
      </c>
      <c r="AQ110" s="78" t="b">
        <v>0</v>
      </c>
      <c r="AR110" s="78" t="b">
        <v>0</v>
      </c>
      <c r="AS110" s="78" t="b">
        <v>1</v>
      </c>
      <c r="AT110" s="78" t="s">
        <v>839</v>
      </c>
      <c r="AU110" s="78">
        <v>3</v>
      </c>
      <c r="AV110" s="83" t="s">
        <v>1357</v>
      </c>
      <c r="AW110" s="78" t="b">
        <v>0</v>
      </c>
      <c r="AX110" s="78" t="s">
        <v>1399</v>
      </c>
      <c r="AY110" s="83" t="s">
        <v>1507</v>
      </c>
      <c r="AZ110" s="78" t="s">
        <v>66</v>
      </c>
      <c r="BA110" s="78" t="str">
        <f>REPLACE(INDEX(GroupVertices[Group],MATCH(Vertices[[#This Row],[Vertex]],GroupVertices[Vertex],0)),1,1,"")</f>
        <v>16</v>
      </c>
      <c r="BB110" s="48"/>
      <c r="BC110" s="48"/>
      <c r="BD110" s="48"/>
      <c r="BE110" s="48"/>
      <c r="BF110" s="48" t="s">
        <v>451</v>
      </c>
      <c r="BG110" s="48" t="s">
        <v>451</v>
      </c>
      <c r="BH110" s="121" t="s">
        <v>2196</v>
      </c>
      <c r="BI110" s="121" t="s">
        <v>2196</v>
      </c>
      <c r="BJ110" s="121" t="s">
        <v>2282</v>
      </c>
      <c r="BK110" s="121" t="s">
        <v>2282</v>
      </c>
      <c r="BL110" s="121">
        <v>2</v>
      </c>
      <c r="BM110" s="124">
        <v>9.090909090909092</v>
      </c>
      <c r="BN110" s="121">
        <v>0</v>
      </c>
      <c r="BO110" s="124">
        <v>0</v>
      </c>
      <c r="BP110" s="121">
        <v>0</v>
      </c>
      <c r="BQ110" s="124">
        <v>0</v>
      </c>
      <c r="BR110" s="121">
        <v>20</v>
      </c>
      <c r="BS110" s="124">
        <v>90.9090909090909</v>
      </c>
      <c r="BT110" s="121">
        <v>22</v>
      </c>
      <c r="BU110" s="2"/>
      <c r="BV110" s="3"/>
      <c r="BW110" s="3"/>
      <c r="BX110" s="3"/>
      <c r="BY110" s="3"/>
    </row>
    <row r="111" spans="1:77" ht="41.45" customHeight="1">
      <c r="A111" s="64" t="s">
        <v>310</v>
      </c>
      <c r="C111" s="65"/>
      <c r="D111" s="65" t="s">
        <v>64</v>
      </c>
      <c r="E111" s="66">
        <v>162.14579253732146</v>
      </c>
      <c r="F111" s="68">
        <v>99.99958996122871</v>
      </c>
      <c r="G111" s="100" t="s">
        <v>1397</v>
      </c>
      <c r="H111" s="65"/>
      <c r="I111" s="69" t="s">
        <v>310</v>
      </c>
      <c r="J111" s="70"/>
      <c r="K111" s="70"/>
      <c r="L111" s="69" t="s">
        <v>1626</v>
      </c>
      <c r="M111" s="73">
        <v>1.1366522545110889</v>
      </c>
      <c r="N111" s="74">
        <v>2940.299560546875</v>
      </c>
      <c r="O111" s="74">
        <v>6844.27685546875</v>
      </c>
      <c r="P111" s="75"/>
      <c r="Q111" s="76"/>
      <c r="R111" s="76"/>
      <c r="S111" s="86"/>
      <c r="T111" s="48">
        <v>0</v>
      </c>
      <c r="U111" s="48">
        <v>1</v>
      </c>
      <c r="V111" s="49">
        <v>0</v>
      </c>
      <c r="W111" s="49">
        <v>0.058824</v>
      </c>
      <c r="X111" s="49">
        <v>0</v>
      </c>
      <c r="Y111" s="49">
        <v>0.56657</v>
      </c>
      <c r="Z111" s="49">
        <v>0</v>
      </c>
      <c r="AA111" s="49">
        <v>0</v>
      </c>
      <c r="AB111" s="71">
        <v>111</v>
      </c>
      <c r="AC111" s="71"/>
      <c r="AD111" s="72"/>
      <c r="AE111" s="78" t="s">
        <v>1012</v>
      </c>
      <c r="AF111" s="78">
        <v>710</v>
      </c>
      <c r="AG111" s="78">
        <v>609</v>
      </c>
      <c r="AH111" s="78">
        <v>2036</v>
      </c>
      <c r="AI111" s="78">
        <v>361</v>
      </c>
      <c r="AJ111" s="78"/>
      <c r="AK111" s="78" t="s">
        <v>1114</v>
      </c>
      <c r="AL111" s="78" t="s">
        <v>867</v>
      </c>
      <c r="AM111" s="83" t="s">
        <v>1230</v>
      </c>
      <c r="AN111" s="78"/>
      <c r="AO111" s="80">
        <v>40141.804189814815</v>
      </c>
      <c r="AP111" s="83" t="s">
        <v>1336</v>
      </c>
      <c r="AQ111" s="78" t="b">
        <v>0</v>
      </c>
      <c r="AR111" s="78" t="b">
        <v>0</v>
      </c>
      <c r="AS111" s="78" t="b">
        <v>0</v>
      </c>
      <c r="AT111" s="78" t="s">
        <v>839</v>
      </c>
      <c r="AU111" s="78">
        <v>31</v>
      </c>
      <c r="AV111" s="83" t="s">
        <v>1363</v>
      </c>
      <c r="AW111" s="78" t="b">
        <v>0</v>
      </c>
      <c r="AX111" s="78" t="s">
        <v>1399</v>
      </c>
      <c r="AY111" s="83" t="s">
        <v>1508</v>
      </c>
      <c r="AZ111" s="78" t="s">
        <v>66</v>
      </c>
      <c r="BA111" s="78" t="str">
        <f>REPLACE(INDEX(GroupVertices[Group],MATCH(Vertices[[#This Row],[Vertex]],GroupVertices[Vertex],0)),1,1,"")</f>
        <v>2</v>
      </c>
      <c r="BB111" s="48"/>
      <c r="BC111" s="48"/>
      <c r="BD111" s="48"/>
      <c r="BE111" s="48"/>
      <c r="BF111" s="48" t="s">
        <v>451</v>
      </c>
      <c r="BG111" s="48" t="s">
        <v>451</v>
      </c>
      <c r="BH111" s="121" t="s">
        <v>2126</v>
      </c>
      <c r="BI111" s="121" t="s">
        <v>2126</v>
      </c>
      <c r="BJ111" s="121" t="s">
        <v>2214</v>
      </c>
      <c r="BK111" s="121" t="s">
        <v>2214</v>
      </c>
      <c r="BL111" s="121">
        <v>0</v>
      </c>
      <c r="BM111" s="124">
        <v>0</v>
      </c>
      <c r="BN111" s="121">
        <v>0</v>
      </c>
      <c r="BO111" s="124">
        <v>0</v>
      </c>
      <c r="BP111" s="121">
        <v>0</v>
      </c>
      <c r="BQ111" s="124">
        <v>0</v>
      </c>
      <c r="BR111" s="121">
        <v>14</v>
      </c>
      <c r="BS111" s="124">
        <v>100</v>
      </c>
      <c r="BT111" s="121">
        <v>14</v>
      </c>
      <c r="BU111" s="2"/>
      <c r="BV111" s="3"/>
      <c r="BW111" s="3"/>
      <c r="BX111" s="3"/>
      <c r="BY111" s="3"/>
    </row>
    <row r="112" spans="1:77" ht="41.45" customHeight="1">
      <c r="A112" s="64" t="s">
        <v>312</v>
      </c>
      <c r="C112" s="65"/>
      <c r="D112" s="65" t="s">
        <v>64</v>
      </c>
      <c r="E112" s="66">
        <v>162.49189351785813</v>
      </c>
      <c r="F112" s="68">
        <v>99.99861655872535</v>
      </c>
      <c r="G112" s="100" t="s">
        <v>1398</v>
      </c>
      <c r="H112" s="65"/>
      <c r="I112" s="69" t="s">
        <v>312</v>
      </c>
      <c r="J112" s="70"/>
      <c r="K112" s="70"/>
      <c r="L112" s="69" t="s">
        <v>1627</v>
      </c>
      <c r="M112" s="73">
        <v>1.46105486213261</v>
      </c>
      <c r="N112" s="74">
        <v>4020.59814453125</v>
      </c>
      <c r="O112" s="74">
        <v>9611.421875</v>
      </c>
      <c r="P112" s="75"/>
      <c r="Q112" s="76"/>
      <c r="R112" s="76"/>
      <c r="S112" s="86"/>
      <c r="T112" s="48">
        <v>0</v>
      </c>
      <c r="U112" s="48">
        <v>1</v>
      </c>
      <c r="V112" s="49">
        <v>0</v>
      </c>
      <c r="W112" s="49">
        <v>0.058824</v>
      </c>
      <c r="X112" s="49">
        <v>0</v>
      </c>
      <c r="Y112" s="49">
        <v>0.56657</v>
      </c>
      <c r="Z112" s="49">
        <v>0</v>
      </c>
      <c r="AA112" s="49">
        <v>0</v>
      </c>
      <c r="AB112" s="71">
        <v>112</v>
      </c>
      <c r="AC112" s="71"/>
      <c r="AD112" s="72"/>
      <c r="AE112" s="78" t="s">
        <v>1013</v>
      </c>
      <c r="AF112" s="78">
        <v>4989</v>
      </c>
      <c r="AG112" s="78">
        <v>1993</v>
      </c>
      <c r="AH112" s="78">
        <v>13858</v>
      </c>
      <c r="AI112" s="78">
        <v>18854</v>
      </c>
      <c r="AJ112" s="78"/>
      <c r="AK112" s="78" t="s">
        <v>1115</v>
      </c>
      <c r="AL112" s="78" t="s">
        <v>1174</v>
      </c>
      <c r="AM112" s="83" t="s">
        <v>1231</v>
      </c>
      <c r="AN112" s="78"/>
      <c r="AO112" s="80">
        <v>42085.0278587963</v>
      </c>
      <c r="AP112" s="83" t="s">
        <v>1337</v>
      </c>
      <c r="AQ112" s="78" t="b">
        <v>0</v>
      </c>
      <c r="AR112" s="78" t="b">
        <v>0</v>
      </c>
      <c r="AS112" s="78" t="b">
        <v>0</v>
      </c>
      <c r="AT112" s="78" t="s">
        <v>839</v>
      </c>
      <c r="AU112" s="78">
        <v>66</v>
      </c>
      <c r="AV112" s="83" t="s">
        <v>1347</v>
      </c>
      <c r="AW112" s="78" t="b">
        <v>0</v>
      </c>
      <c r="AX112" s="78" t="s">
        <v>1399</v>
      </c>
      <c r="AY112" s="83" t="s">
        <v>1509</v>
      </c>
      <c r="AZ112" s="78" t="s">
        <v>66</v>
      </c>
      <c r="BA112" s="78" t="str">
        <f>REPLACE(INDEX(GroupVertices[Group],MATCH(Vertices[[#This Row],[Vertex]],GroupVertices[Vertex],0)),1,1,"")</f>
        <v>2</v>
      </c>
      <c r="BB112" s="48"/>
      <c r="BC112" s="48"/>
      <c r="BD112" s="48"/>
      <c r="BE112" s="48"/>
      <c r="BF112" s="48" t="s">
        <v>451</v>
      </c>
      <c r="BG112" s="48" t="s">
        <v>451</v>
      </c>
      <c r="BH112" s="121" t="s">
        <v>2157</v>
      </c>
      <c r="BI112" s="121" t="s">
        <v>2157</v>
      </c>
      <c r="BJ112" s="121" t="s">
        <v>2244</v>
      </c>
      <c r="BK112" s="121" t="s">
        <v>2244</v>
      </c>
      <c r="BL112" s="121">
        <v>0</v>
      </c>
      <c r="BM112" s="124">
        <v>0</v>
      </c>
      <c r="BN112" s="121">
        <v>0</v>
      </c>
      <c r="BO112" s="124">
        <v>0</v>
      </c>
      <c r="BP112" s="121">
        <v>0</v>
      </c>
      <c r="BQ112" s="124">
        <v>0</v>
      </c>
      <c r="BR112" s="121">
        <v>7</v>
      </c>
      <c r="BS112" s="124">
        <v>100</v>
      </c>
      <c r="BT112" s="121">
        <v>7</v>
      </c>
      <c r="BU112" s="2"/>
      <c r="BV112" s="3"/>
      <c r="BW112" s="3"/>
      <c r="BX112" s="3"/>
      <c r="BY112" s="3"/>
    </row>
    <row r="113" spans="1:77" ht="41.45" customHeight="1">
      <c r="A113" s="64" t="s">
        <v>313</v>
      </c>
      <c r="C113" s="65"/>
      <c r="D113" s="65" t="s">
        <v>64</v>
      </c>
      <c r="E113" s="66">
        <v>163.4659277080246</v>
      </c>
      <c r="F113" s="68">
        <v>99.99587710587086</v>
      </c>
      <c r="G113" s="100" t="s">
        <v>567</v>
      </c>
      <c r="H113" s="65"/>
      <c r="I113" s="69" t="s">
        <v>313</v>
      </c>
      <c r="J113" s="70"/>
      <c r="K113" s="70"/>
      <c r="L113" s="69" t="s">
        <v>1628</v>
      </c>
      <c r="M113" s="73">
        <v>2.374023183437397</v>
      </c>
      <c r="N113" s="74">
        <v>2133.477294921875</v>
      </c>
      <c r="O113" s="74">
        <v>1840.9923095703125</v>
      </c>
      <c r="P113" s="75"/>
      <c r="Q113" s="76"/>
      <c r="R113" s="76"/>
      <c r="S113" s="86"/>
      <c r="T113" s="48">
        <v>1</v>
      </c>
      <c r="U113" s="48">
        <v>1</v>
      </c>
      <c r="V113" s="49">
        <v>0</v>
      </c>
      <c r="W113" s="49">
        <v>0</v>
      </c>
      <c r="X113" s="49">
        <v>0</v>
      </c>
      <c r="Y113" s="49">
        <v>0.999996</v>
      </c>
      <c r="Z113" s="49">
        <v>0</v>
      </c>
      <c r="AA113" s="49" t="s">
        <v>2498</v>
      </c>
      <c r="AB113" s="71">
        <v>113</v>
      </c>
      <c r="AC113" s="71"/>
      <c r="AD113" s="72"/>
      <c r="AE113" s="78" t="s">
        <v>1014</v>
      </c>
      <c r="AF113" s="78">
        <v>3651</v>
      </c>
      <c r="AG113" s="78">
        <v>5888</v>
      </c>
      <c r="AH113" s="78">
        <v>22184</v>
      </c>
      <c r="AI113" s="78">
        <v>11607</v>
      </c>
      <c r="AJ113" s="78"/>
      <c r="AK113" s="78" t="s">
        <v>1116</v>
      </c>
      <c r="AL113" s="78" t="s">
        <v>867</v>
      </c>
      <c r="AM113" s="83" t="s">
        <v>1232</v>
      </c>
      <c r="AN113" s="78"/>
      <c r="AO113" s="80">
        <v>39891.50925925926</v>
      </c>
      <c r="AP113" s="83" t="s">
        <v>1338</v>
      </c>
      <c r="AQ113" s="78" t="b">
        <v>0</v>
      </c>
      <c r="AR113" s="78" t="b">
        <v>0</v>
      </c>
      <c r="AS113" s="78" t="b">
        <v>1</v>
      </c>
      <c r="AT113" s="78" t="s">
        <v>839</v>
      </c>
      <c r="AU113" s="78">
        <v>213</v>
      </c>
      <c r="AV113" s="83" t="s">
        <v>1351</v>
      </c>
      <c r="AW113" s="78" t="b">
        <v>1</v>
      </c>
      <c r="AX113" s="78" t="s">
        <v>1399</v>
      </c>
      <c r="AY113" s="83" t="s">
        <v>1510</v>
      </c>
      <c r="AZ113" s="78" t="s">
        <v>66</v>
      </c>
      <c r="BA113" s="78" t="str">
        <f>REPLACE(INDEX(GroupVertices[Group],MATCH(Vertices[[#This Row],[Vertex]],GroupVertices[Vertex],0)),1,1,"")</f>
        <v>3</v>
      </c>
      <c r="BB113" s="48"/>
      <c r="BC113" s="48"/>
      <c r="BD113" s="48"/>
      <c r="BE113" s="48"/>
      <c r="BF113" s="48" t="s">
        <v>471</v>
      </c>
      <c r="BG113" s="48" t="s">
        <v>471</v>
      </c>
      <c r="BH113" s="121" t="s">
        <v>2197</v>
      </c>
      <c r="BI113" s="121" t="s">
        <v>2197</v>
      </c>
      <c r="BJ113" s="121" t="s">
        <v>2283</v>
      </c>
      <c r="BK113" s="121" t="s">
        <v>2283</v>
      </c>
      <c r="BL113" s="121">
        <v>0</v>
      </c>
      <c r="BM113" s="124">
        <v>0</v>
      </c>
      <c r="BN113" s="121">
        <v>1</v>
      </c>
      <c r="BO113" s="124">
        <v>3.8461538461538463</v>
      </c>
      <c r="BP113" s="121">
        <v>0</v>
      </c>
      <c r="BQ113" s="124">
        <v>0</v>
      </c>
      <c r="BR113" s="121">
        <v>25</v>
      </c>
      <c r="BS113" s="124">
        <v>96.15384615384616</v>
      </c>
      <c r="BT113" s="121">
        <v>26</v>
      </c>
      <c r="BU113" s="2"/>
      <c r="BV113" s="3"/>
      <c r="BW113" s="3"/>
      <c r="BX113" s="3"/>
      <c r="BY113" s="3"/>
    </row>
    <row r="114" spans="1:77" ht="41.45" customHeight="1">
      <c r="A114" s="64" t="s">
        <v>314</v>
      </c>
      <c r="C114" s="65"/>
      <c r="D114" s="65" t="s">
        <v>64</v>
      </c>
      <c r="E114" s="66">
        <v>162.18555413840912</v>
      </c>
      <c r="F114" s="68">
        <v>99.9994781324729</v>
      </c>
      <c r="G114" s="100" t="s">
        <v>568</v>
      </c>
      <c r="H114" s="65"/>
      <c r="I114" s="69" t="s">
        <v>314</v>
      </c>
      <c r="J114" s="70"/>
      <c r="K114" s="70"/>
      <c r="L114" s="69" t="s">
        <v>1629</v>
      </c>
      <c r="M114" s="73">
        <v>1.1739210511959313</v>
      </c>
      <c r="N114" s="74">
        <v>2133.477294921875</v>
      </c>
      <c r="O114" s="74">
        <v>2833.0498046875</v>
      </c>
      <c r="P114" s="75"/>
      <c r="Q114" s="76"/>
      <c r="R114" s="76"/>
      <c r="S114" s="86"/>
      <c r="T114" s="48">
        <v>1</v>
      </c>
      <c r="U114" s="48">
        <v>1</v>
      </c>
      <c r="V114" s="49">
        <v>0</v>
      </c>
      <c r="W114" s="49">
        <v>0</v>
      </c>
      <c r="X114" s="49">
        <v>0</v>
      </c>
      <c r="Y114" s="49">
        <v>0.999996</v>
      </c>
      <c r="Z114" s="49">
        <v>0</v>
      </c>
      <c r="AA114" s="49" t="s">
        <v>2498</v>
      </c>
      <c r="AB114" s="71">
        <v>114</v>
      </c>
      <c r="AC114" s="71"/>
      <c r="AD114" s="72"/>
      <c r="AE114" s="78" t="s">
        <v>1015</v>
      </c>
      <c r="AF114" s="78">
        <v>11</v>
      </c>
      <c r="AG114" s="78">
        <v>768</v>
      </c>
      <c r="AH114" s="78">
        <v>189</v>
      </c>
      <c r="AI114" s="78">
        <v>97</v>
      </c>
      <c r="AJ114" s="78"/>
      <c r="AK114" s="78" t="s">
        <v>1117</v>
      </c>
      <c r="AL114" s="78" t="s">
        <v>1175</v>
      </c>
      <c r="AM114" s="78"/>
      <c r="AN114" s="78"/>
      <c r="AO114" s="80">
        <v>43472.786099537036</v>
      </c>
      <c r="AP114" s="83" t="s">
        <v>1339</v>
      </c>
      <c r="AQ114" s="78" t="b">
        <v>0</v>
      </c>
      <c r="AR114" s="78" t="b">
        <v>0</v>
      </c>
      <c r="AS114" s="78" t="b">
        <v>0</v>
      </c>
      <c r="AT114" s="78" t="s">
        <v>839</v>
      </c>
      <c r="AU114" s="78">
        <v>7</v>
      </c>
      <c r="AV114" s="83" t="s">
        <v>1347</v>
      </c>
      <c r="AW114" s="78" t="b">
        <v>0</v>
      </c>
      <c r="AX114" s="78" t="s">
        <v>1399</v>
      </c>
      <c r="AY114" s="83" t="s">
        <v>1511</v>
      </c>
      <c r="AZ114" s="78" t="s">
        <v>66</v>
      </c>
      <c r="BA114" s="78" t="str">
        <f>REPLACE(INDEX(GroupVertices[Group],MATCH(Vertices[[#This Row],[Vertex]],GroupVertices[Vertex],0)),1,1,"")</f>
        <v>3</v>
      </c>
      <c r="BB114" s="48"/>
      <c r="BC114" s="48"/>
      <c r="BD114" s="48"/>
      <c r="BE114" s="48"/>
      <c r="BF114" s="48" t="s">
        <v>451</v>
      </c>
      <c r="BG114" s="48" t="s">
        <v>451</v>
      </c>
      <c r="BH114" s="121" t="s">
        <v>2198</v>
      </c>
      <c r="BI114" s="121" t="s">
        <v>2198</v>
      </c>
      <c r="BJ114" s="121" t="s">
        <v>2284</v>
      </c>
      <c r="BK114" s="121" t="s">
        <v>2284</v>
      </c>
      <c r="BL114" s="121">
        <v>3</v>
      </c>
      <c r="BM114" s="124">
        <v>13.636363636363637</v>
      </c>
      <c r="BN114" s="121">
        <v>0</v>
      </c>
      <c r="BO114" s="124">
        <v>0</v>
      </c>
      <c r="BP114" s="121">
        <v>0</v>
      </c>
      <c r="BQ114" s="124">
        <v>0</v>
      </c>
      <c r="BR114" s="121">
        <v>19</v>
      </c>
      <c r="BS114" s="124">
        <v>86.36363636363636</v>
      </c>
      <c r="BT114" s="121">
        <v>22</v>
      </c>
      <c r="BU114" s="2"/>
      <c r="BV114" s="3"/>
      <c r="BW114" s="3"/>
      <c r="BX114" s="3"/>
      <c r="BY114" s="3"/>
    </row>
    <row r="115" spans="1:77" ht="41.45" customHeight="1">
      <c r="A115" s="64" t="s">
        <v>315</v>
      </c>
      <c r="C115" s="65"/>
      <c r="D115" s="65" t="s">
        <v>64</v>
      </c>
      <c r="E115" s="66">
        <v>162.0722710862537</v>
      </c>
      <c r="F115" s="68">
        <v>99.99979673892813</v>
      </c>
      <c r="G115" s="100" t="s">
        <v>569</v>
      </c>
      <c r="H115" s="65"/>
      <c r="I115" s="69" t="s">
        <v>315</v>
      </c>
      <c r="J115" s="70"/>
      <c r="K115" s="70"/>
      <c r="L115" s="69" t="s">
        <v>1630</v>
      </c>
      <c r="M115" s="73">
        <v>1.0677401398862858</v>
      </c>
      <c r="N115" s="74">
        <v>1025.725830078125</v>
      </c>
      <c r="O115" s="74">
        <v>2833.0498046875</v>
      </c>
      <c r="P115" s="75"/>
      <c r="Q115" s="76"/>
      <c r="R115" s="76"/>
      <c r="S115" s="86"/>
      <c r="T115" s="48">
        <v>1</v>
      </c>
      <c r="U115" s="48">
        <v>1</v>
      </c>
      <c r="V115" s="49">
        <v>0</v>
      </c>
      <c r="W115" s="49">
        <v>0</v>
      </c>
      <c r="X115" s="49">
        <v>0</v>
      </c>
      <c r="Y115" s="49">
        <v>0.999996</v>
      </c>
      <c r="Z115" s="49">
        <v>0</v>
      </c>
      <c r="AA115" s="49" t="s">
        <v>2498</v>
      </c>
      <c r="AB115" s="71">
        <v>115</v>
      </c>
      <c r="AC115" s="71"/>
      <c r="AD115" s="72"/>
      <c r="AE115" s="78" t="s">
        <v>1016</v>
      </c>
      <c r="AF115" s="78">
        <v>2800</v>
      </c>
      <c r="AG115" s="78">
        <v>315</v>
      </c>
      <c r="AH115" s="78">
        <v>5</v>
      </c>
      <c r="AI115" s="78">
        <v>6</v>
      </c>
      <c r="AJ115" s="78"/>
      <c r="AK115" s="78" t="s">
        <v>1118</v>
      </c>
      <c r="AL115" s="78"/>
      <c r="AM115" s="78"/>
      <c r="AN115" s="78"/>
      <c r="AO115" s="80">
        <v>43235.496770833335</v>
      </c>
      <c r="AP115" s="78"/>
      <c r="AQ115" s="78" t="b">
        <v>1</v>
      </c>
      <c r="AR115" s="78" t="b">
        <v>0</v>
      </c>
      <c r="AS115" s="78" t="b">
        <v>0</v>
      </c>
      <c r="AT115" s="78" t="s">
        <v>839</v>
      </c>
      <c r="AU115" s="78">
        <v>0</v>
      </c>
      <c r="AV115" s="78"/>
      <c r="AW115" s="78" t="b">
        <v>0</v>
      </c>
      <c r="AX115" s="78" t="s">
        <v>1399</v>
      </c>
      <c r="AY115" s="83" t="s">
        <v>1512</v>
      </c>
      <c r="AZ115" s="78" t="s">
        <v>66</v>
      </c>
      <c r="BA115" s="78" t="str">
        <f>REPLACE(INDEX(GroupVertices[Group],MATCH(Vertices[[#This Row],[Vertex]],GroupVertices[Vertex],0)),1,1,"")</f>
        <v>3</v>
      </c>
      <c r="BB115" s="48" t="s">
        <v>438</v>
      </c>
      <c r="BC115" s="48" t="s">
        <v>438</v>
      </c>
      <c r="BD115" s="48" t="s">
        <v>449</v>
      </c>
      <c r="BE115" s="48" t="s">
        <v>449</v>
      </c>
      <c r="BF115" s="48" t="s">
        <v>472</v>
      </c>
      <c r="BG115" s="48" t="s">
        <v>472</v>
      </c>
      <c r="BH115" s="121" t="s">
        <v>2199</v>
      </c>
      <c r="BI115" s="121" t="s">
        <v>2199</v>
      </c>
      <c r="BJ115" s="121" t="s">
        <v>2285</v>
      </c>
      <c r="BK115" s="121" t="s">
        <v>2285</v>
      </c>
      <c r="BL115" s="121">
        <v>2</v>
      </c>
      <c r="BM115" s="124">
        <v>10</v>
      </c>
      <c r="BN115" s="121">
        <v>0</v>
      </c>
      <c r="BO115" s="124">
        <v>0</v>
      </c>
      <c r="BP115" s="121">
        <v>0</v>
      </c>
      <c r="BQ115" s="124">
        <v>0</v>
      </c>
      <c r="BR115" s="121">
        <v>18</v>
      </c>
      <c r="BS115" s="124">
        <v>90</v>
      </c>
      <c r="BT115" s="121">
        <v>20</v>
      </c>
      <c r="BU115" s="2"/>
      <c r="BV115" s="3"/>
      <c r="BW115" s="3"/>
      <c r="BX115" s="3"/>
      <c r="BY115" s="3"/>
    </row>
    <row r="116" spans="1:77" ht="41.45" customHeight="1">
      <c r="A116" s="64" t="s">
        <v>316</v>
      </c>
      <c r="C116" s="65"/>
      <c r="D116" s="65" t="s">
        <v>64</v>
      </c>
      <c r="E116" s="66">
        <v>162.59467350557532</v>
      </c>
      <c r="F116" s="68">
        <v>99.99832749194147</v>
      </c>
      <c r="G116" s="100" t="s">
        <v>570</v>
      </c>
      <c r="H116" s="65"/>
      <c r="I116" s="69" t="s">
        <v>316</v>
      </c>
      <c r="J116" s="70"/>
      <c r="K116" s="70"/>
      <c r="L116" s="69" t="s">
        <v>1631</v>
      </c>
      <c r="M116" s="73">
        <v>1.557391185638712</v>
      </c>
      <c r="N116" s="74">
        <v>8196.0615234375</v>
      </c>
      <c r="O116" s="74">
        <v>1499.8499755859375</v>
      </c>
      <c r="P116" s="75"/>
      <c r="Q116" s="76"/>
      <c r="R116" s="76"/>
      <c r="S116" s="86"/>
      <c r="T116" s="48">
        <v>2</v>
      </c>
      <c r="U116" s="48">
        <v>1</v>
      </c>
      <c r="V116" s="49">
        <v>0</v>
      </c>
      <c r="W116" s="49">
        <v>1</v>
      </c>
      <c r="X116" s="49">
        <v>0</v>
      </c>
      <c r="Y116" s="49">
        <v>1.29824</v>
      </c>
      <c r="Z116" s="49">
        <v>0</v>
      </c>
      <c r="AA116" s="49">
        <v>0</v>
      </c>
      <c r="AB116" s="71">
        <v>116</v>
      </c>
      <c r="AC116" s="71"/>
      <c r="AD116" s="72"/>
      <c r="AE116" s="78" t="s">
        <v>1017</v>
      </c>
      <c r="AF116" s="78">
        <v>4839</v>
      </c>
      <c r="AG116" s="78">
        <v>2404</v>
      </c>
      <c r="AH116" s="78">
        <v>6655</v>
      </c>
      <c r="AI116" s="78">
        <v>5642</v>
      </c>
      <c r="AJ116" s="78"/>
      <c r="AK116" s="78" t="s">
        <v>1119</v>
      </c>
      <c r="AL116" s="78" t="s">
        <v>1176</v>
      </c>
      <c r="AM116" s="78"/>
      <c r="AN116" s="78"/>
      <c r="AO116" s="80">
        <v>42628.70489583333</v>
      </c>
      <c r="AP116" s="83" t="s">
        <v>1340</v>
      </c>
      <c r="AQ116" s="78" t="b">
        <v>0</v>
      </c>
      <c r="AR116" s="78" t="b">
        <v>0</v>
      </c>
      <c r="AS116" s="78" t="b">
        <v>0</v>
      </c>
      <c r="AT116" s="78" t="s">
        <v>839</v>
      </c>
      <c r="AU116" s="78">
        <v>1</v>
      </c>
      <c r="AV116" s="83" t="s">
        <v>1347</v>
      </c>
      <c r="AW116" s="78" t="b">
        <v>0</v>
      </c>
      <c r="AX116" s="78" t="s">
        <v>1399</v>
      </c>
      <c r="AY116" s="83" t="s">
        <v>1513</v>
      </c>
      <c r="AZ116" s="78" t="s">
        <v>66</v>
      </c>
      <c r="BA116" s="78" t="str">
        <f>REPLACE(INDEX(GroupVertices[Group],MATCH(Vertices[[#This Row],[Vertex]],GroupVertices[Vertex],0)),1,1,"")</f>
        <v>15</v>
      </c>
      <c r="BB116" s="48"/>
      <c r="BC116" s="48"/>
      <c r="BD116" s="48"/>
      <c r="BE116" s="48"/>
      <c r="BF116" s="48" t="s">
        <v>451</v>
      </c>
      <c r="BG116" s="48" t="s">
        <v>451</v>
      </c>
      <c r="BH116" s="121" t="s">
        <v>2200</v>
      </c>
      <c r="BI116" s="121" t="s">
        <v>2200</v>
      </c>
      <c r="BJ116" s="121" t="s">
        <v>2286</v>
      </c>
      <c r="BK116" s="121" t="s">
        <v>2286</v>
      </c>
      <c r="BL116" s="121">
        <v>1</v>
      </c>
      <c r="BM116" s="124">
        <v>5.2631578947368425</v>
      </c>
      <c r="BN116" s="121">
        <v>1</v>
      </c>
      <c r="BO116" s="124">
        <v>5.2631578947368425</v>
      </c>
      <c r="BP116" s="121">
        <v>0</v>
      </c>
      <c r="BQ116" s="124">
        <v>0</v>
      </c>
      <c r="BR116" s="121">
        <v>17</v>
      </c>
      <c r="BS116" s="124">
        <v>89.47368421052632</v>
      </c>
      <c r="BT116" s="121">
        <v>19</v>
      </c>
      <c r="BU116" s="2"/>
      <c r="BV116" s="3"/>
      <c r="BW116" s="3"/>
      <c r="BX116" s="3"/>
      <c r="BY116" s="3"/>
    </row>
    <row r="117" spans="1:77" ht="41.45" customHeight="1">
      <c r="A117" s="64" t="s">
        <v>317</v>
      </c>
      <c r="C117" s="65"/>
      <c r="D117" s="65" t="s">
        <v>64</v>
      </c>
      <c r="E117" s="66">
        <v>166.4880594636502</v>
      </c>
      <c r="F117" s="68">
        <v>99.98737741710413</v>
      </c>
      <c r="G117" s="100" t="s">
        <v>571</v>
      </c>
      <c r="H117" s="65"/>
      <c r="I117" s="69" t="s">
        <v>317</v>
      </c>
      <c r="J117" s="70"/>
      <c r="K117" s="70"/>
      <c r="L117" s="69" t="s">
        <v>1632</v>
      </c>
      <c r="M117" s="73">
        <v>5.206686126433122</v>
      </c>
      <c r="N117" s="74">
        <v>8196.0615234375</v>
      </c>
      <c r="O117" s="74">
        <v>735.2205810546875</v>
      </c>
      <c r="P117" s="75"/>
      <c r="Q117" s="76"/>
      <c r="R117" s="76"/>
      <c r="S117" s="86"/>
      <c r="T117" s="48">
        <v>0</v>
      </c>
      <c r="U117" s="48">
        <v>1</v>
      </c>
      <c r="V117" s="49">
        <v>0</v>
      </c>
      <c r="W117" s="49">
        <v>1</v>
      </c>
      <c r="X117" s="49">
        <v>0</v>
      </c>
      <c r="Y117" s="49">
        <v>0.701752</v>
      </c>
      <c r="Z117" s="49">
        <v>0</v>
      </c>
      <c r="AA117" s="49">
        <v>0</v>
      </c>
      <c r="AB117" s="71">
        <v>117</v>
      </c>
      <c r="AC117" s="71"/>
      <c r="AD117" s="72"/>
      <c r="AE117" s="78" t="s">
        <v>317</v>
      </c>
      <c r="AF117" s="78">
        <v>17697</v>
      </c>
      <c r="AG117" s="78">
        <v>17973</v>
      </c>
      <c r="AH117" s="78">
        <v>10901</v>
      </c>
      <c r="AI117" s="78">
        <v>3637</v>
      </c>
      <c r="AJ117" s="78"/>
      <c r="AK117" s="78" t="s">
        <v>1120</v>
      </c>
      <c r="AL117" s="78" t="s">
        <v>1177</v>
      </c>
      <c r="AM117" s="78"/>
      <c r="AN117" s="78"/>
      <c r="AO117" s="80">
        <v>40985.13946759259</v>
      </c>
      <c r="AP117" s="83" t="s">
        <v>1341</v>
      </c>
      <c r="AQ117" s="78" t="b">
        <v>1</v>
      </c>
      <c r="AR117" s="78" t="b">
        <v>0</v>
      </c>
      <c r="AS117" s="78" t="b">
        <v>1</v>
      </c>
      <c r="AT117" s="78" t="s">
        <v>839</v>
      </c>
      <c r="AU117" s="78">
        <v>8</v>
      </c>
      <c r="AV117" s="83" t="s">
        <v>1347</v>
      </c>
      <c r="AW117" s="78" t="b">
        <v>0</v>
      </c>
      <c r="AX117" s="78" t="s">
        <v>1399</v>
      </c>
      <c r="AY117" s="83" t="s">
        <v>1514</v>
      </c>
      <c r="AZ117" s="78" t="s">
        <v>66</v>
      </c>
      <c r="BA117" s="78" t="str">
        <f>REPLACE(INDEX(GroupVertices[Group],MATCH(Vertices[[#This Row],[Vertex]],GroupVertices[Vertex],0)),1,1,"")</f>
        <v>15</v>
      </c>
      <c r="BB117" s="48"/>
      <c r="BC117" s="48"/>
      <c r="BD117" s="48"/>
      <c r="BE117" s="48"/>
      <c r="BF117" s="48" t="s">
        <v>451</v>
      </c>
      <c r="BG117" s="48" t="s">
        <v>451</v>
      </c>
      <c r="BH117" s="121" t="s">
        <v>2201</v>
      </c>
      <c r="BI117" s="121" t="s">
        <v>2201</v>
      </c>
      <c r="BJ117" s="121" t="s">
        <v>2287</v>
      </c>
      <c r="BK117" s="121" t="s">
        <v>2287</v>
      </c>
      <c r="BL117" s="121">
        <v>1</v>
      </c>
      <c r="BM117" s="124">
        <v>4.761904761904762</v>
      </c>
      <c r="BN117" s="121">
        <v>1</v>
      </c>
      <c r="BO117" s="124">
        <v>4.761904761904762</v>
      </c>
      <c r="BP117" s="121">
        <v>0</v>
      </c>
      <c r="BQ117" s="124">
        <v>0</v>
      </c>
      <c r="BR117" s="121">
        <v>19</v>
      </c>
      <c r="BS117" s="124">
        <v>90.47619047619048</v>
      </c>
      <c r="BT117" s="121">
        <v>21</v>
      </c>
      <c r="BU117" s="2"/>
      <c r="BV117" s="3"/>
      <c r="BW117" s="3"/>
      <c r="BX117" s="3"/>
      <c r="BY117" s="3"/>
    </row>
    <row r="118" spans="1:77" ht="41.45" customHeight="1">
      <c r="A118" s="64" t="s">
        <v>319</v>
      </c>
      <c r="C118" s="65"/>
      <c r="D118" s="65" t="s">
        <v>64</v>
      </c>
      <c r="E118" s="66">
        <v>169.53794931814832</v>
      </c>
      <c r="F118" s="68">
        <v>99.97879965920598</v>
      </c>
      <c r="G118" s="100" t="s">
        <v>573</v>
      </c>
      <c r="H118" s="65"/>
      <c r="I118" s="69" t="s">
        <v>319</v>
      </c>
      <c r="J118" s="70"/>
      <c r="K118" s="70"/>
      <c r="L118" s="69" t="s">
        <v>1633</v>
      </c>
      <c r="M118" s="73">
        <v>8.065366908623925</v>
      </c>
      <c r="N118" s="74">
        <v>6847.91796875</v>
      </c>
      <c r="O118" s="74">
        <v>8142.609375</v>
      </c>
      <c r="P118" s="75"/>
      <c r="Q118" s="76"/>
      <c r="R118" s="76"/>
      <c r="S118" s="86"/>
      <c r="T118" s="48">
        <v>0</v>
      </c>
      <c r="U118" s="48">
        <v>1</v>
      </c>
      <c r="V118" s="49">
        <v>0</v>
      </c>
      <c r="W118" s="49">
        <v>0.111111</v>
      </c>
      <c r="X118" s="49">
        <v>0</v>
      </c>
      <c r="Y118" s="49">
        <v>0.585364</v>
      </c>
      <c r="Z118" s="49">
        <v>0</v>
      </c>
      <c r="AA118" s="49">
        <v>0</v>
      </c>
      <c r="AB118" s="71">
        <v>118</v>
      </c>
      <c r="AC118" s="71"/>
      <c r="AD118" s="72"/>
      <c r="AE118" s="78" t="s">
        <v>1018</v>
      </c>
      <c r="AF118" s="78">
        <v>1388</v>
      </c>
      <c r="AG118" s="78">
        <v>30169</v>
      </c>
      <c r="AH118" s="78">
        <v>29803</v>
      </c>
      <c r="AI118" s="78">
        <v>60538</v>
      </c>
      <c r="AJ118" s="78"/>
      <c r="AK118" s="78" t="s">
        <v>1121</v>
      </c>
      <c r="AL118" s="78" t="s">
        <v>875</v>
      </c>
      <c r="AM118" s="83" t="s">
        <v>1233</v>
      </c>
      <c r="AN118" s="78"/>
      <c r="AO118" s="80">
        <v>39853.783472222225</v>
      </c>
      <c r="AP118" s="83" t="s">
        <v>1342</v>
      </c>
      <c r="AQ118" s="78" t="b">
        <v>0</v>
      </c>
      <c r="AR118" s="78" t="b">
        <v>0</v>
      </c>
      <c r="AS118" s="78" t="b">
        <v>0</v>
      </c>
      <c r="AT118" s="78" t="s">
        <v>839</v>
      </c>
      <c r="AU118" s="78">
        <v>631</v>
      </c>
      <c r="AV118" s="83" t="s">
        <v>1347</v>
      </c>
      <c r="AW118" s="78" t="b">
        <v>1</v>
      </c>
      <c r="AX118" s="78" t="s">
        <v>1399</v>
      </c>
      <c r="AY118" s="83" t="s">
        <v>1515</v>
      </c>
      <c r="AZ118" s="78" t="s">
        <v>66</v>
      </c>
      <c r="BA118" s="78" t="str">
        <f>REPLACE(INDEX(GroupVertices[Group],MATCH(Vertices[[#This Row],[Vertex]],GroupVertices[Vertex],0)),1,1,"")</f>
        <v>7</v>
      </c>
      <c r="BB118" s="48"/>
      <c r="BC118" s="48"/>
      <c r="BD118" s="48"/>
      <c r="BE118" s="48"/>
      <c r="BF118" s="48" t="s">
        <v>451</v>
      </c>
      <c r="BG118" s="48" t="s">
        <v>451</v>
      </c>
      <c r="BH118" s="121" t="s">
        <v>2172</v>
      </c>
      <c r="BI118" s="121" t="s">
        <v>2172</v>
      </c>
      <c r="BJ118" s="121" t="s">
        <v>2258</v>
      </c>
      <c r="BK118" s="121" t="s">
        <v>2258</v>
      </c>
      <c r="BL118" s="121">
        <v>0</v>
      </c>
      <c r="BM118" s="124">
        <v>0</v>
      </c>
      <c r="BN118" s="121">
        <v>1</v>
      </c>
      <c r="BO118" s="124">
        <v>4.3478260869565215</v>
      </c>
      <c r="BP118" s="121">
        <v>0</v>
      </c>
      <c r="BQ118" s="124">
        <v>0</v>
      </c>
      <c r="BR118" s="121">
        <v>22</v>
      </c>
      <c r="BS118" s="124">
        <v>95.65217391304348</v>
      </c>
      <c r="BT118" s="121">
        <v>23</v>
      </c>
      <c r="BU118" s="2"/>
      <c r="BV118" s="3"/>
      <c r="BW118" s="3"/>
      <c r="BX118" s="3"/>
      <c r="BY118" s="3"/>
    </row>
    <row r="119" spans="1:77" ht="41.45" customHeight="1">
      <c r="A119" s="64" t="s">
        <v>321</v>
      </c>
      <c r="C119" s="65"/>
      <c r="D119" s="65" t="s">
        <v>64</v>
      </c>
      <c r="E119" s="66">
        <v>162.08652524513417</v>
      </c>
      <c r="F119" s="68">
        <v>99.99975664937416</v>
      </c>
      <c r="G119" s="100" t="s">
        <v>574</v>
      </c>
      <c r="H119" s="65"/>
      <c r="I119" s="69" t="s">
        <v>321</v>
      </c>
      <c r="J119" s="70"/>
      <c r="K119" s="70"/>
      <c r="L119" s="69" t="s">
        <v>1634</v>
      </c>
      <c r="M119" s="73">
        <v>1.0811006519053803</v>
      </c>
      <c r="N119" s="74">
        <v>2866.87353515625</v>
      </c>
      <c r="O119" s="74">
        <v>6069.98095703125</v>
      </c>
      <c r="P119" s="75"/>
      <c r="Q119" s="76"/>
      <c r="R119" s="76"/>
      <c r="S119" s="86"/>
      <c r="T119" s="48">
        <v>0</v>
      </c>
      <c r="U119" s="48">
        <v>1</v>
      </c>
      <c r="V119" s="49">
        <v>0</v>
      </c>
      <c r="W119" s="49">
        <v>0.003571</v>
      </c>
      <c r="X119" s="49">
        <v>3E-06</v>
      </c>
      <c r="Y119" s="49">
        <v>0.51375</v>
      </c>
      <c r="Z119" s="49">
        <v>0</v>
      </c>
      <c r="AA119" s="49">
        <v>0</v>
      </c>
      <c r="AB119" s="71">
        <v>119</v>
      </c>
      <c r="AC119" s="71"/>
      <c r="AD119" s="72"/>
      <c r="AE119" s="78" t="s">
        <v>1019</v>
      </c>
      <c r="AF119" s="78">
        <v>418</v>
      </c>
      <c r="AG119" s="78">
        <v>372</v>
      </c>
      <c r="AH119" s="78">
        <v>50078</v>
      </c>
      <c r="AI119" s="78">
        <v>19189</v>
      </c>
      <c r="AJ119" s="78"/>
      <c r="AK119" s="78" t="s">
        <v>1122</v>
      </c>
      <c r="AL119" s="78"/>
      <c r="AM119" s="78"/>
      <c r="AN119" s="78"/>
      <c r="AO119" s="80">
        <v>40066.932650462964</v>
      </c>
      <c r="AP119" s="78"/>
      <c r="AQ119" s="78" t="b">
        <v>1</v>
      </c>
      <c r="AR119" s="78" t="b">
        <v>0</v>
      </c>
      <c r="AS119" s="78" t="b">
        <v>0</v>
      </c>
      <c r="AT119" s="78" t="s">
        <v>839</v>
      </c>
      <c r="AU119" s="78">
        <v>26</v>
      </c>
      <c r="AV119" s="83" t="s">
        <v>1347</v>
      </c>
      <c r="AW119" s="78" t="b">
        <v>0</v>
      </c>
      <c r="AX119" s="78" t="s">
        <v>1399</v>
      </c>
      <c r="AY119" s="83" t="s">
        <v>1516</v>
      </c>
      <c r="AZ119" s="78" t="s">
        <v>66</v>
      </c>
      <c r="BA119" s="78" t="str">
        <f>REPLACE(INDEX(GroupVertices[Group],MATCH(Vertices[[#This Row],[Vertex]],GroupVertices[Vertex],0)),1,1,"")</f>
        <v>4</v>
      </c>
      <c r="BB119" s="48"/>
      <c r="BC119" s="48"/>
      <c r="BD119" s="48"/>
      <c r="BE119" s="48"/>
      <c r="BF119" s="48"/>
      <c r="BG119" s="48"/>
      <c r="BH119" s="121" t="s">
        <v>2128</v>
      </c>
      <c r="BI119" s="121" t="s">
        <v>2128</v>
      </c>
      <c r="BJ119" s="121" t="s">
        <v>2216</v>
      </c>
      <c r="BK119" s="121" t="s">
        <v>2216</v>
      </c>
      <c r="BL119" s="121">
        <v>2</v>
      </c>
      <c r="BM119" s="124">
        <v>9.090909090909092</v>
      </c>
      <c r="BN119" s="121">
        <v>0</v>
      </c>
      <c r="BO119" s="124">
        <v>0</v>
      </c>
      <c r="BP119" s="121">
        <v>0</v>
      </c>
      <c r="BQ119" s="124">
        <v>0</v>
      </c>
      <c r="BR119" s="121">
        <v>20</v>
      </c>
      <c r="BS119" s="124">
        <v>90.9090909090909</v>
      </c>
      <c r="BT119" s="121">
        <v>22</v>
      </c>
      <c r="BU119" s="2"/>
      <c r="BV119" s="3"/>
      <c r="BW119" s="3"/>
      <c r="BX119" s="3"/>
      <c r="BY119" s="3"/>
    </row>
    <row r="120" spans="1:77" ht="41.45" customHeight="1">
      <c r="A120" s="87" t="s">
        <v>323</v>
      </c>
      <c r="C120" s="88"/>
      <c r="D120" s="88" t="s">
        <v>64</v>
      </c>
      <c r="E120" s="89">
        <v>162.0820239318035</v>
      </c>
      <c r="F120" s="90">
        <v>99.9997693092333</v>
      </c>
      <c r="G120" s="101" t="s">
        <v>576</v>
      </c>
      <c r="H120" s="88"/>
      <c r="I120" s="91" t="s">
        <v>323</v>
      </c>
      <c r="J120" s="92"/>
      <c r="K120" s="92"/>
      <c r="L120" s="91" t="s">
        <v>1635</v>
      </c>
      <c r="M120" s="93">
        <v>1.0768815428467189</v>
      </c>
      <c r="N120" s="94">
        <v>3910.70458984375</v>
      </c>
      <c r="O120" s="94">
        <v>352.9058837890625</v>
      </c>
      <c r="P120" s="95"/>
      <c r="Q120" s="96"/>
      <c r="R120" s="96"/>
      <c r="S120" s="97"/>
      <c r="T120" s="48">
        <v>0</v>
      </c>
      <c r="U120" s="48">
        <v>1</v>
      </c>
      <c r="V120" s="49">
        <v>0</v>
      </c>
      <c r="W120" s="49">
        <v>0.003623</v>
      </c>
      <c r="X120" s="49">
        <v>4E-06</v>
      </c>
      <c r="Y120" s="49">
        <v>0.518046</v>
      </c>
      <c r="Z120" s="49">
        <v>0</v>
      </c>
      <c r="AA120" s="49">
        <v>0</v>
      </c>
      <c r="AB120" s="98">
        <v>120</v>
      </c>
      <c r="AC120" s="98"/>
      <c r="AD120" s="99"/>
      <c r="AE120" s="78" t="s">
        <v>1020</v>
      </c>
      <c r="AF120" s="78">
        <v>329</v>
      </c>
      <c r="AG120" s="78">
        <v>354</v>
      </c>
      <c r="AH120" s="78">
        <v>8223</v>
      </c>
      <c r="AI120" s="78">
        <v>6097</v>
      </c>
      <c r="AJ120" s="78"/>
      <c r="AK120" s="78" t="s">
        <v>1123</v>
      </c>
      <c r="AL120" s="78" t="s">
        <v>1178</v>
      </c>
      <c r="AM120" s="78"/>
      <c r="AN120" s="78"/>
      <c r="AO120" s="80">
        <v>41730.674849537034</v>
      </c>
      <c r="AP120" s="83" t="s">
        <v>1343</v>
      </c>
      <c r="AQ120" s="78" t="b">
        <v>0</v>
      </c>
      <c r="AR120" s="78" t="b">
        <v>0</v>
      </c>
      <c r="AS120" s="78" t="b">
        <v>1</v>
      </c>
      <c r="AT120" s="78" t="s">
        <v>839</v>
      </c>
      <c r="AU120" s="78">
        <v>0</v>
      </c>
      <c r="AV120" s="83" t="s">
        <v>1347</v>
      </c>
      <c r="AW120" s="78" t="b">
        <v>0</v>
      </c>
      <c r="AX120" s="78" t="s">
        <v>1399</v>
      </c>
      <c r="AY120" s="83" t="s">
        <v>1517</v>
      </c>
      <c r="AZ120" s="78" t="s">
        <v>66</v>
      </c>
      <c r="BA120" s="78" t="str">
        <f>REPLACE(INDEX(GroupVertices[Group],MATCH(Vertices[[#This Row],[Vertex]],GroupVertices[Vertex],0)),1,1,"")</f>
        <v>5</v>
      </c>
      <c r="BB120" s="48" t="s">
        <v>426</v>
      </c>
      <c r="BC120" s="48" t="s">
        <v>426</v>
      </c>
      <c r="BD120" s="48" t="s">
        <v>440</v>
      </c>
      <c r="BE120" s="48" t="s">
        <v>440</v>
      </c>
      <c r="BF120" s="48" t="s">
        <v>451</v>
      </c>
      <c r="BG120" s="48" t="s">
        <v>451</v>
      </c>
      <c r="BH120" s="121" t="s">
        <v>2150</v>
      </c>
      <c r="BI120" s="121" t="s">
        <v>2150</v>
      </c>
      <c r="BJ120" s="121" t="s">
        <v>2237</v>
      </c>
      <c r="BK120" s="121" t="s">
        <v>2237</v>
      </c>
      <c r="BL120" s="121">
        <v>0</v>
      </c>
      <c r="BM120" s="124">
        <v>0</v>
      </c>
      <c r="BN120" s="121">
        <v>0</v>
      </c>
      <c r="BO120" s="124">
        <v>0</v>
      </c>
      <c r="BP120" s="121">
        <v>0</v>
      </c>
      <c r="BQ120" s="124">
        <v>0</v>
      </c>
      <c r="BR120" s="121">
        <v>10</v>
      </c>
      <c r="BS120" s="124">
        <v>100</v>
      </c>
      <c r="BT120" s="121">
        <v>10</v>
      </c>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0"/>
    <dataValidation allowBlank="1" showInputMessage="1" promptTitle="Vertex Tooltip" prompt="Enter optional text that will pop up when the mouse is hovered over the vertex." errorTitle="Invalid Vertex Image Key" sqref="L3:L1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0"/>
    <dataValidation allowBlank="1" showInputMessage="1" promptTitle="Vertex Label Fill Color" prompt="To select an optional fill color for the Label shape, right-click and select Select Color on the right-click menu." sqref="J3:J120"/>
    <dataValidation allowBlank="1" showInputMessage="1" promptTitle="Vertex Image File" prompt="Enter the path to an image file.  Hover over the column header for examples." errorTitle="Invalid Vertex Image Key" sqref="G3:G120"/>
    <dataValidation allowBlank="1" showInputMessage="1" promptTitle="Vertex Color" prompt="To select an optional vertex color, right-click and select Select Color on the right-click menu." sqref="C3:C120"/>
    <dataValidation allowBlank="1" showInputMessage="1" promptTitle="Vertex Opacity" prompt="Enter an optional vertex opacity between 0 (transparent) and 100 (opaque)." errorTitle="Invalid Vertex Opacity" error="The optional vertex opacity must be a whole number between 0 and 10." sqref="F3:F120"/>
    <dataValidation type="list" allowBlank="1" showInputMessage="1" showErrorMessage="1" promptTitle="Vertex Shape" prompt="Select an optional vertex shape." errorTitle="Invalid Vertex Shape" error="You have entered an invalid vertex shape.  Try selecting from the drop-down list instead." sqref="D3:D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0">
      <formula1>ValidVertexLabelPositions</formula1>
    </dataValidation>
    <dataValidation allowBlank="1" showInputMessage="1" showErrorMessage="1" promptTitle="Vertex Name" prompt="Enter the name of the vertex." sqref="A3:A120"/>
  </dataValidations>
  <hyperlinks>
    <hyperlink ref="AM4" r:id="rId1" display="https://t.co/1nFBwMQXB7"/>
    <hyperlink ref="AM5" r:id="rId2" display="http://t.co/KA8JGdxJ7o"/>
    <hyperlink ref="AM9" r:id="rId3" display="https://t.co/jhYwkI3oS9"/>
    <hyperlink ref="AM11" r:id="rId4" display="https://t.co/RfACvlo7eD"/>
    <hyperlink ref="AM12" r:id="rId5" display="https://t.co/b2ER8LcF6e"/>
    <hyperlink ref="AM13" r:id="rId6" display="http://t.co/E5PzA56lT2"/>
    <hyperlink ref="AM14" r:id="rId7" display="https://t.co/2dMGWBv1wK"/>
    <hyperlink ref="AM16" r:id="rId8" display="https://t.co/lEVCmZUPcM"/>
    <hyperlink ref="AM19" r:id="rId9" display="https://t.co/MM9uX0dsxI"/>
    <hyperlink ref="AM21" r:id="rId10" display="http://t.co/SPQBNVa2xB"/>
    <hyperlink ref="AM22" r:id="rId11" display="https://t.co/q5LOwuOU9Z"/>
    <hyperlink ref="AM25" r:id="rId12" display="http://t.co/ahvuWqicF9"/>
    <hyperlink ref="AM30" r:id="rId13" display="https://t.co/2wysrKmRPc"/>
    <hyperlink ref="AM31" r:id="rId14" display="https://t.co/WvaOPnvhUZ"/>
    <hyperlink ref="AM32" r:id="rId15" display="https://t.co/KXXzQkAlZv"/>
    <hyperlink ref="AM37" r:id="rId16" display="https://t.co/pXhQTGaaIJ"/>
    <hyperlink ref="AM41" r:id="rId17" display="http://t.co/ajmT5k7yEI"/>
    <hyperlink ref="AM45" r:id="rId18" display="https://t.co/1LJE2A4psV"/>
    <hyperlink ref="AM46" r:id="rId19" display="https://t.co/8bR0jH1Vd0"/>
    <hyperlink ref="AM47" r:id="rId20" display="https://t.co/OfEb3WT7T8"/>
    <hyperlink ref="AM48" r:id="rId21" display="https://t.co/lTpJjaMdCG"/>
    <hyperlink ref="AM50" r:id="rId22" display="http://t.co/JvbZRDfNzf"/>
    <hyperlink ref="AM52" r:id="rId23" display="http://t.co/AXOE8x1jk1"/>
    <hyperlink ref="AM56" r:id="rId24" display="https://t.co/SOXPSW0KaJ"/>
    <hyperlink ref="AM59" r:id="rId25" display="https://t.co/GbUn7jGEtL"/>
    <hyperlink ref="AM60" r:id="rId26" display="https://t.co/j4jnOKYYLN"/>
    <hyperlink ref="AM62" r:id="rId27" display="https://t.co/6dCendTxLJ"/>
    <hyperlink ref="AM63" r:id="rId28" display="https://t.co/JlGpMlgJcC"/>
    <hyperlink ref="AM66" r:id="rId29" display="https://t.co/jTmyOxCRGi"/>
    <hyperlink ref="AM67" r:id="rId30" display="https://t.co/6nzsTVa1Tc"/>
    <hyperlink ref="AM68" r:id="rId31" display="http://t.co/5TVdLElePH"/>
    <hyperlink ref="AM70" r:id="rId32" display="https://t.co/ZjdQbq2sY1"/>
    <hyperlink ref="AM72" r:id="rId33" display="https://t.co/aPpBqKFSna"/>
    <hyperlink ref="AM73" r:id="rId34" display="https://t.co/GTobTfsBa5"/>
    <hyperlink ref="AM74" r:id="rId35" display="https://t.co/XyyVxfBjpY"/>
    <hyperlink ref="AM75" r:id="rId36" display="https://t.co/pXXKftMLXQ"/>
    <hyperlink ref="AM76" r:id="rId37" display="https://t.co/Ju62eE9RvE"/>
    <hyperlink ref="AM77" r:id="rId38" display="https://t.co/tQFJVpnjbK"/>
    <hyperlink ref="AM78" r:id="rId39" display="https://t.co/wA2krgJd0y"/>
    <hyperlink ref="AM83" r:id="rId40" display="https://t.co/JkPJ4amA1Q"/>
    <hyperlink ref="AM84" r:id="rId41" display="https://t.co/q3OrvCb1KP"/>
    <hyperlink ref="AM85" r:id="rId42" display="https://t.co/HmHOjIlkNo"/>
    <hyperlink ref="AM86" r:id="rId43" display="http://t.co/AVKqdwrzyt"/>
    <hyperlink ref="AM91" r:id="rId44" display="https://t.co/Wapb2KlHNR"/>
    <hyperlink ref="AM92" r:id="rId45" display="https://t.co/kUZtB37kLY"/>
    <hyperlink ref="AM96" r:id="rId46" display="https://t.co/xG8vi4Jbnn"/>
    <hyperlink ref="AM100" r:id="rId47" display="https://t.co/24ClUT6mXd"/>
    <hyperlink ref="AM102" r:id="rId48" display="https://t.co/XMIAdkLNOE"/>
    <hyperlink ref="AM103" r:id="rId49" display="https://t.co/k37983sl8c"/>
    <hyperlink ref="AM104" r:id="rId50" display="https://t.co/X3VDHVunnQ"/>
    <hyperlink ref="AM109" r:id="rId51" display="https://t.co/1RCmwFfWIp"/>
    <hyperlink ref="AM111" r:id="rId52" display="https://t.co/nwrd5Aib6R"/>
    <hyperlink ref="AM112" r:id="rId53" display="https://t.co/MZCFLdavwf"/>
    <hyperlink ref="AM113" r:id="rId54" display="https://t.co/iyaSFQ6uYQ"/>
    <hyperlink ref="AM118" r:id="rId55" display="https://t.co/7x6wtWGwAi"/>
    <hyperlink ref="AP3" r:id="rId56" display="https://pbs.twimg.com/profile_banners/113120574/1501879998"/>
    <hyperlink ref="AP4" r:id="rId57" display="https://pbs.twimg.com/profile_banners/22706629/1544122222"/>
    <hyperlink ref="AP5" r:id="rId58" display="https://pbs.twimg.com/profile_banners/22563843/1541881062"/>
    <hyperlink ref="AP6" r:id="rId59" display="https://pbs.twimg.com/profile_banners/3753696193/1508657309"/>
    <hyperlink ref="AP7" r:id="rId60" display="https://pbs.twimg.com/profile_banners/2297435545/1464538193"/>
    <hyperlink ref="AP8" r:id="rId61" display="https://pbs.twimg.com/profile_banners/3753719415/1544666501"/>
    <hyperlink ref="AP9" r:id="rId62" display="https://pbs.twimg.com/profile_banners/47557918/1474643155"/>
    <hyperlink ref="AP10" r:id="rId63" display="https://pbs.twimg.com/profile_banners/599607383/1538141271"/>
    <hyperlink ref="AP12" r:id="rId64" display="https://pbs.twimg.com/profile_banners/7339142/1355807618"/>
    <hyperlink ref="AP13" r:id="rId65" display="https://pbs.twimg.com/profile_banners/335399984/1501171030"/>
    <hyperlink ref="AP14" r:id="rId66" display="https://pbs.twimg.com/profile_banners/30725017/1463040617"/>
    <hyperlink ref="AP15" r:id="rId67" display="https://pbs.twimg.com/profile_banners/402291424/1379839179"/>
    <hyperlink ref="AP16" r:id="rId68" display="https://pbs.twimg.com/profile_banners/2896937029/1521869922"/>
    <hyperlink ref="AP17" r:id="rId69" display="https://pbs.twimg.com/profile_banners/2909775949/1546872047"/>
    <hyperlink ref="AP18" r:id="rId70" display="https://pbs.twimg.com/profile_banners/813880878837268480/1482880955"/>
    <hyperlink ref="AP19" r:id="rId71" display="https://pbs.twimg.com/profile_banners/286871259/1543382597"/>
    <hyperlink ref="AP21" r:id="rId72" display="https://pbs.twimg.com/profile_banners/6487292/1529426807"/>
    <hyperlink ref="AP22" r:id="rId73" display="https://pbs.twimg.com/profile_banners/19983731/1402507994"/>
    <hyperlink ref="AP23" r:id="rId74" display="https://pbs.twimg.com/profile_banners/5232231/1547006631"/>
    <hyperlink ref="AP24" r:id="rId75" display="https://pbs.twimg.com/profile_banners/824667368395677697/1485455507"/>
    <hyperlink ref="AP25" r:id="rId76" display="https://pbs.twimg.com/profile_banners/807095/1522172276"/>
    <hyperlink ref="AP26" r:id="rId77" display="https://pbs.twimg.com/profile_banners/805570008873058304/1519094965"/>
    <hyperlink ref="AP27" r:id="rId78" display="https://pbs.twimg.com/profile_banners/2581128787/1427064277"/>
    <hyperlink ref="AP28" r:id="rId79" display="https://pbs.twimg.com/profile_banners/1292444077/1546151187"/>
    <hyperlink ref="AP29" r:id="rId80" display="https://pbs.twimg.com/profile_banners/1909477651/1439481448"/>
    <hyperlink ref="AP30" r:id="rId81" display="https://pbs.twimg.com/profile_banners/21979877/1523842081"/>
    <hyperlink ref="AP31" r:id="rId82" display="https://pbs.twimg.com/profile_banners/2251247551/1543393654"/>
    <hyperlink ref="AP32" r:id="rId83" display="https://pbs.twimg.com/profile_banners/387170537/1440794935"/>
    <hyperlink ref="AP33" r:id="rId84" display="https://pbs.twimg.com/profile_banners/3322262959/1453731781"/>
    <hyperlink ref="AP34" r:id="rId85" display="https://pbs.twimg.com/profile_banners/300642262/1531429079"/>
    <hyperlink ref="AP35" r:id="rId86" display="https://pbs.twimg.com/profile_banners/2179575614/1485313014"/>
    <hyperlink ref="AP36" r:id="rId87" display="https://pbs.twimg.com/profile_banners/390366894/1476888027"/>
    <hyperlink ref="AP38" r:id="rId88" display="https://pbs.twimg.com/profile_banners/1406340402/1547187885"/>
    <hyperlink ref="AP39" r:id="rId89" display="https://pbs.twimg.com/profile_banners/208772015/1513205253"/>
    <hyperlink ref="AP40" r:id="rId90" display="https://pbs.twimg.com/profile_banners/2449880716/1523755172"/>
    <hyperlink ref="AP41" r:id="rId91" display="https://pbs.twimg.com/profile_banners/110396781/1530119565"/>
    <hyperlink ref="AP42" r:id="rId92" display="https://pbs.twimg.com/profile_banners/298350016/1539038252"/>
    <hyperlink ref="AP43" r:id="rId93" display="https://pbs.twimg.com/profile_banners/70623391/1459836904"/>
    <hyperlink ref="AP44" r:id="rId94" display="https://pbs.twimg.com/profile_banners/4164805684/1456360499"/>
    <hyperlink ref="AP45" r:id="rId95" display="https://pbs.twimg.com/profile_banners/19070122/1528484758"/>
    <hyperlink ref="AP46" r:id="rId96" display="https://pbs.twimg.com/profile_banners/19551669/1394697002"/>
    <hyperlink ref="AP47" r:id="rId97" display="https://pbs.twimg.com/profile_banners/46440103/1540580288"/>
    <hyperlink ref="AP48" r:id="rId98" display="https://pbs.twimg.com/profile_banners/17659227/1535483900"/>
    <hyperlink ref="AP50" r:id="rId99" display="https://pbs.twimg.com/profile_banners/16664681/1537917244"/>
    <hyperlink ref="AP51" r:id="rId100" display="https://pbs.twimg.com/profile_banners/167248056/1539061730"/>
    <hyperlink ref="AP52" r:id="rId101" display="https://pbs.twimg.com/profile_banners/94607882/1398294276"/>
    <hyperlink ref="AP53" r:id="rId102" display="https://pbs.twimg.com/profile_banners/634178660/1545178518"/>
    <hyperlink ref="AP54" r:id="rId103" display="https://pbs.twimg.com/profile_banners/43382806/1538411550"/>
    <hyperlink ref="AP55" r:id="rId104" display="https://pbs.twimg.com/profile_banners/2513075329/1547365874"/>
    <hyperlink ref="AP56" r:id="rId105" display="https://pbs.twimg.com/profile_banners/2421065982/1547363893"/>
    <hyperlink ref="AP59" r:id="rId106" display="https://pbs.twimg.com/profile_banners/787850212484100096/1537021451"/>
    <hyperlink ref="AP60" r:id="rId107" display="https://pbs.twimg.com/profile_banners/434638490/1542990485"/>
    <hyperlink ref="AP61" r:id="rId108" display="https://pbs.twimg.com/profile_banners/240538668/1422836225"/>
    <hyperlink ref="AP62" r:id="rId109" display="https://pbs.twimg.com/profile_banners/964863764/1547375200"/>
    <hyperlink ref="AP63" r:id="rId110" display="https://pbs.twimg.com/profile_banners/24190981/1544635324"/>
    <hyperlink ref="AP64" r:id="rId111" display="https://pbs.twimg.com/profile_banners/2559722656/1467005474"/>
    <hyperlink ref="AP65" r:id="rId112" display="https://pbs.twimg.com/profile_banners/212329199/1489243646"/>
    <hyperlink ref="AP66" r:id="rId113" display="https://pbs.twimg.com/profile_banners/25167692/1519538939"/>
    <hyperlink ref="AP67" r:id="rId114" display="https://pbs.twimg.com/profile_banners/388542782/1481050558"/>
    <hyperlink ref="AP68" r:id="rId115" display="https://pbs.twimg.com/profile_banners/132390290/1504491240"/>
    <hyperlink ref="AP69" r:id="rId116" display="https://pbs.twimg.com/profile_banners/385248150/1445921495"/>
    <hyperlink ref="AP70" r:id="rId117" display="https://pbs.twimg.com/profile_banners/3435395337/1469823945"/>
    <hyperlink ref="AP71" r:id="rId118" display="https://pbs.twimg.com/profile_banners/307456978/1527113513"/>
    <hyperlink ref="AP72" r:id="rId119" display="https://pbs.twimg.com/profile_banners/19053831/1404766220"/>
    <hyperlink ref="AP73" r:id="rId120" display="https://pbs.twimg.com/profile_banners/292737255/1485297962"/>
    <hyperlink ref="AP74" r:id="rId121" display="https://pbs.twimg.com/profile_banners/491742198/1537908891"/>
    <hyperlink ref="AP75" r:id="rId122" display="https://pbs.twimg.com/profile_banners/43387270/1544083258"/>
    <hyperlink ref="AP76" r:id="rId123" display="https://pbs.twimg.com/profile_banners/55277015/1531521865"/>
    <hyperlink ref="AP77" r:id="rId124" display="https://pbs.twimg.com/profile_banners/17795275/1547156206"/>
    <hyperlink ref="AP78" r:id="rId125" display="https://pbs.twimg.com/profile_banners/16374678/1502745997"/>
    <hyperlink ref="AP79" r:id="rId126" display="https://pbs.twimg.com/profile_banners/12700962/1390980056"/>
    <hyperlink ref="AP80" r:id="rId127" display="https://pbs.twimg.com/profile_banners/320535300/1522901384"/>
    <hyperlink ref="AP81" r:id="rId128" display="https://pbs.twimg.com/profile_banners/894037941034655748/1502322689"/>
    <hyperlink ref="AP82" r:id="rId129" display="https://pbs.twimg.com/profile_banners/2612339056/1537643844"/>
    <hyperlink ref="AP83" r:id="rId130" display="https://pbs.twimg.com/profile_banners/347941278/1494557204"/>
    <hyperlink ref="AP84" r:id="rId131" display="https://pbs.twimg.com/profile_banners/18377624/1525923487"/>
    <hyperlink ref="AP85" r:id="rId132" display="https://pbs.twimg.com/profile_banners/106546420/1546251079"/>
    <hyperlink ref="AP86" r:id="rId133" display="https://pbs.twimg.com/profile_banners/2233746967/1503955430"/>
    <hyperlink ref="AP87" r:id="rId134" display="https://pbs.twimg.com/profile_banners/4119647773/1454567721"/>
    <hyperlink ref="AP88" r:id="rId135" display="https://pbs.twimg.com/profile_banners/25044541/1490323875"/>
    <hyperlink ref="AP89" r:id="rId136" display="https://pbs.twimg.com/profile_banners/2856105870/1547249708"/>
    <hyperlink ref="AP90" r:id="rId137" display="https://pbs.twimg.com/profile_banners/323039607/1518940961"/>
    <hyperlink ref="AP91" r:id="rId138" display="https://pbs.twimg.com/profile_banners/17121755/1539893135"/>
    <hyperlink ref="AP92" r:id="rId139" display="https://pbs.twimg.com/profile_banners/48169084/1538107461"/>
    <hyperlink ref="AP93" r:id="rId140" display="https://pbs.twimg.com/profile_banners/1309709588/1542016817"/>
    <hyperlink ref="AP94" r:id="rId141" display="https://pbs.twimg.com/profile_banners/1523891821/1484711139"/>
    <hyperlink ref="AP95" r:id="rId142" display="https://pbs.twimg.com/profile_banners/16488269/1405144179"/>
    <hyperlink ref="AP96" r:id="rId143" display="https://pbs.twimg.com/profile_banners/2707081892/1515458092"/>
    <hyperlink ref="AP97" r:id="rId144" display="https://pbs.twimg.com/profile_banners/1071139821677109248/1547449554"/>
    <hyperlink ref="AP98" r:id="rId145" display="https://pbs.twimg.com/profile_banners/56309451/1445493251"/>
    <hyperlink ref="AP99" r:id="rId146" display="https://pbs.twimg.com/profile_banners/1084513238715428865/1547450449"/>
    <hyperlink ref="AP100" r:id="rId147" display="https://pbs.twimg.com/profile_banners/15854730/1537643633"/>
    <hyperlink ref="AP101" r:id="rId148" display="https://pbs.twimg.com/profile_banners/975910521051398144/1546169885"/>
    <hyperlink ref="AP102" r:id="rId149" display="https://pbs.twimg.com/profile_banners/34559099/1522953025"/>
    <hyperlink ref="AP103" r:id="rId150" display="https://pbs.twimg.com/profile_banners/19560291/1528431071"/>
    <hyperlink ref="AP104" r:id="rId151" display="https://pbs.twimg.com/profile_banners/2730749266/1543846630"/>
    <hyperlink ref="AP105" r:id="rId152" display="https://pbs.twimg.com/profile_banners/3138656613/1509548064"/>
    <hyperlink ref="AP106" r:id="rId153" display="https://pbs.twimg.com/profile_banners/808739/1482294915"/>
    <hyperlink ref="AP107" r:id="rId154" display="https://pbs.twimg.com/profile_banners/2503205006/1547405414"/>
    <hyperlink ref="AP108" r:id="rId155" display="https://pbs.twimg.com/profile_banners/499863579/1521712702"/>
    <hyperlink ref="AP109" r:id="rId156" display="https://pbs.twimg.com/profile_banners/1130042420/1546447823"/>
    <hyperlink ref="AP110" r:id="rId157" display="https://pbs.twimg.com/profile_banners/4922979168/1539866552"/>
    <hyperlink ref="AP111" r:id="rId158" display="https://pbs.twimg.com/profile_banners/92342826/1525797656"/>
    <hyperlink ref="AP112" r:id="rId159" display="https://pbs.twimg.com/profile_banners/3103249595/1507391051"/>
    <hyperlink ref="AP113" r:id="rId160" display="https://pbs.twimg.com/profile_banners/25276610/1505607518"/>
    <hyperlink ref="AP114" r:id="rId161" display="https://pbs.twimg.com/profile_banners/1082349141806723072/1547321933"/>
    <hyperlink ref="AP116" r:id="rId162" display="https://pbs.twimg.com/profile_banners/776464357790191617/1477930361"/>
    <hyperlink ref="AP117" r:id="rId163" display="https://pbs.twimg.com/profile_banners/527047159/1482287461"/>
    <hyperlink ref="AP118" r:id="rId164" display="https://pbs.twimg.com/profile_banners/20455929/1479837180"/>
    <hyperlink ref="AP120" r:id="rId165" display="https://pbs.twimg.com/profile_banners/2422323626/1545530014"/>
    <hyperlink ref="AV3" r:id="rId166" display="http://abs.twimg.com/images/themes/theme1/bg.png"/>
    <hyperlink ref="AV4" r:id="rId167" display="http://abs.twimg.com/images/themes/theme1/bg.png"/>
    <hyperlink ref="AV5" r:id="rId168" display="http://abs.twimg.com/images/themes/theme12/bg.gif"/>
    <hyperlink ref="AV6" r:id="rId169" display="http://abs.twimg.com/images/themes/theme1/bg.png"/>
    <hyperlink ref="AV7" r:id="rId170" display="http://abs.twimg.com/images/themes/theme14/bg.gif"/>
    <hyperlink ref="AV8" r:id="rId171" display="http://abs.twimg.com/images/themes/theme1/bg.png"/>
    <hyperlink ref="AV9" r:id="rId172" display="http://abs.twimg.com/images/themes/theme1/bg.png"/>
    <hyperlink ref="AV10" r:id="rId173" display="http://abs.twimg.com/images/themes/theme1/bg.png"/>
    <hyperlink ref="AV11" r:id="rId174" display="http://abs.twimg.com/images/themes/theme17/bg.gif"/>
    <hyperlink ref="AV12" r:id="rId175" display="http://abs.twimg.com/images/themes/theme1/bg.png"/>
    <hyperlink ref="AV13" r:id="rId176" display="http://abs.twimg.com/images/themes/theme1/bg.png"/>
    <hyperlink ref="AV14" r:id="rId177" display="http://abs.twimg.com/images/themes/theme9/bg.gif"/>
    <hyperlink ref="AV15" r:id="rId178" display="http://abs.twimg.com/images/themes/theme1/bg.png"/>
    <hyperlink ref="AV16" r:id="rId179" display="http://abs.twimg.com/images/themes/theme1/bg.png"/>
    <hyperlink ref="AV17" r:id="rId180" display="http://abs.twimg.com/images/themes/theme1/bg.png"/>
    <hyperlink ref="AV19" r:id="rId181" display="http://abs.twimg.com/images/themes/theme1/bg.png"/>
    <hyperlink ref="AV20" r:id="rId182" display="http://abs.twimg.com/images/themes/theme11/bg.gif"/>
    <hyperlink ref="AV21" r:id="rId183" display="http://abs.twimg.com/images/themes/theme1/bg.png"/>
    <hyperlink ref="AV22" r:id="rId184" display="http://abs.twimg.com/images/themes/theme6/bg.gif"/>
    <hyperlink ref="AV23" r:id="rId185" display="http://abs.twimg.com/images/themes/theme3/bg.gif"/>
    <hyperlink ref="AV25" r:id="rId186" display="http://abs.twimg.com/images/themes/theme14/bg.gif"/>
    <hyperlink ref="AV27" r:id="rId187" display="http://abs.twimg.com/images/themes/theme1/bg.png"/>
    <hyperlink ref="AV28" r:id="rId188" display="http://abs.twimg.com/images/themes/theme1/bg.png"/>
    <hyperlink ref="AV29" r:id="rId189" display="http://abs.twimg.com/images/themes/theme1/bg.png"/>
    <hyperlink ref="AV30" r:id="rId190" display="http://abs.twimg.com/images/themes/theme14/bg.gif"/>
    <hyperlink ref="AV31" r:id="rId191" display="http://abs.twimg.com/images/themes/theme1/bg.png"/>
    <hyperlink ref="AV32" r:id="rId192" display="http://abs.twimg.com/images/themes/theme6/bg.gif"/>
    <hyperlink ref="AV33" r:id="rId193" display="http://abs.twimg.com/images/themes/theme1/bg.png"/>
    <hyperlink ref="AV34" r:id="rId194" display="http://abs.twimg.com/images/themes/theme1/bg.png"/>
    <hyperlink ref="AV35" r:id="rId195" display="http://abs.twimg.com/images/themes/theme1/bg.png"/>
    <hyperlink ref="AV36" r:id="rId196" display="http://abs.twimg.com/images/themes/theme1/bg.png"/>
    <hyperlink ref="AV37" r:id="rId197" display="http://abs.twimg.com/images/themes/theme1/bg.png"/>
    <hyperlink ref="AV38" r:id="rId198" display="http://abs.twimg.com/images/themes/theme4/bg.gif"/>
    <hyperlink ref="AV39" r:id="rId199" display="http://abs.twimg.com/images/themes/theme13/bg.gif"/>
    <hyperlink ref="AV40" r:id="rId200" display="http://abs.twimg.com/images/themes/theme1/bg.png"/>
    <hyperlink ref="AV41" r:id="rId201" display="http://abs.twimg.com/images/themes/theme1/bg.png"/>
    <hyperlink ref="AV42" r:id="rId202" display="http://abs.twimg.com/images/themes/theme1/bg.png"/>
    <hyperlink ref="AV43" r:id="rId203" display="http://abs.twimg.com/images/themes/theme10/bg.gif"/>
    <hyperlink ref="AV44" r:id="rId204" display="http://abs.twimg.com/images/themes/theme1/bg.png"/>
    <hyperlink ref="AV45" r:id="rId205" display="http://abs.twimg.com/images/themes/theme2/bg.gif"/>
    <hyperlink ref="AV46" r:id="rId206" display="http://abs.twimg.com/images/themes/theme1/bg.png"/>
    <hyperlink ref="AV47" r:id="rId207" display="http://abs.twimg.com/images/themes/theme1/bg.png"/>
    <hyperlink ref="AV48" r:id="rId208" display="http://abs.twimg.com/images/themes/theme1/bg.png"/>
    <hyperlink ref="AV49" r:id="rId209" display="http://abs.twimg.com/images/themes/theme6/bg.gif"/>
    <hyperlink ref="AV50" r:id="rId210" display="http://abs.twimg.com/images/themes/theme16/bg.gif"/>
    <hyperlink ref="AV51" r:id="rId211" display="http://abs.twimg.com/images/themes/theme7/bg.gif"/>
    <hyperlink ref="AV52" r:id="rId212" display="http://abs.twimg.com/images/themes/theme15/bg.png"/>
    <hyperlink ref="AV53" r:id="rId213" display="http://abs.twimg.com/images/themes/theme1/bg.png"/>
    <hyperlink ref="AV54" r:id="rId214" display="http://abs.twimg.com/images/themes/theme1/bg.png"/>
    <hyperlink ref="AV55" r:id="rId215" display="http://abs.twimg.com/images/themes/theme1/bg.png"/>
    <hyperlink ref="AV56" r:id="rId216" display="http://abs.twimg.com/images/themes/theme15/bg.png"/>
    <hyperlink ref="AV58" r:id="rId217" display="http://abs.twimg.com/images/themes/theme1/bg.png"/>
    <hyperlink ref="AV60" r:id="rId218" display="http://abs.twimg.com/images/themes/theme16/bg.gif"/>
    <hyperlink ref="AV61" r:id="rId219" display="http://abs.twimg.com/images/themes/theme14/bg.gif"/>
    <hyperlink ref="AV62" r:id="rId220" display="http://abs.twimg.com/images/themes/theme1/bg.png"/>
    <hyperlink ref="AV63" r:id="rId221" display="http://abs.twimg.com/images/themes/theme1/bg.png"/>
    <hyperlink ref="AV64" r:id="rId222" display="http://abs.twimg.com/images/themes/theme1/bg.png"/>
    <hyperlink ref="AV65" r:id="rId223" display="http://abs.twimg.com/images/themes/theme1/bg.png"/>
    <hyperlink ref="AV66" r:id="rId224" display="http://abs.twimg.com/images/themes/theme4/bg.gif"/>
    <hyperlink ref="AV67" r:id="rId225" display="http://abs.twimg.com/images/themes/theme10/bg.gif"/>
    <hyperlink ref="AV68" r:id="rId226" display="http://abs.twimg.com/images/themes/theme15/bg.png"/>
    <hyperlink ref="AV69" r:id="rId227" display="http://abs.twimg.com/images/themes/theme1/bg.png"/>
    <hyperlink ref="AV70" r:id="rId228" display="http://abs.twimg.com/images/themes/theme1/bg.png"/>
    <hyperlink ref="AV71" r:id="rId229" display="http://abs.twimg.com/images/themes/theme1/bg.png"/>
    <hyperlink ref="AV72" r:id="rId230" display="http://abs.twimg.com/images/themes/theme11/bg.gif"/>
    <hyperlink ref="AV73" r:id="rId231" display="http://abs.twimg.com/images/themes/theme1/bg.png"/>
    <hyperlink ref="AV74" r:id="rId232" display="http://abs.twimg.com/images/themes/theme7/bg.gif"/>
    <hyperlink ref="AV75" r:id="rId233" display="http://abs.twimg.com/images/themes/theme1/bg.png"/>
    <hyperlink ref="AV76" r:id="rId234" display="http://abs.twimg.com/images/themes/theme1/bg.png"/>
    <hyperlink ref="AV77" r:id="rId235" display="http://abs.twimg.com/images/themes/theme13/bg.gif"/>
    <hyperlink ref="AV78" r:id="rId236" display="http://abs.twimg.com/images/themes/theme1/bg.png"/>
    <hyperlink ref="AV79" r:id="rId237" display="http://abs.twimg.com/images/themes/theme9/bg.gif"/>
    <hyperlink ref="AV80" r:id="rId238" display="http://abs.twimg.com/images/themes/theme10/bg.gif"/>
    <hyperlink ref="AV82" r:id="rId239" display="http://abs.twimg.com/images/themes/theme1/bg.png"/>
    <hyperlink ref="AV83" r:id="rId240" display="http://abs.twimg.com/images/themes/theme12/bg.gif"/>
    <hyperlink ref="AV84" r:id="rId241" display="http://abs.twimg.com/images/themes/theme5/bg.gif"/>
    <hyperlink ref="AV85" r:id="rId242" display="http://abs.twimg.com/images/themes/theme1/bg.png"/>
    <hyperlink ref="AV86" r:id="rId243" display="http://abs.twimg.com/images/themes/theme1/bg.png"/>
    <hyperlink ref="AV87" r:id="rId244" display="http://abs.twimg.com/images/themes/theme1/bg.png"/>
    <hyperlink ref="AV88" r:id="rId245" display="http://abs.twimg.com/images/themes/theme1/bg.png"/>
    <hyperlink ref="AV89" r:id="rId246" display="http://abs.twimg.com/images/themes/theme1/bg.png"/>
    <hyperlink ref="AV90" r:id="rId247" display="http://abs.twimg.com/images/themes/theme1/bg.png"/>
    <hyperlink ref="AV91" r:id="rId248" display="http://abs.twimg.com/images/themes/theme9/bg.gif"/>
    <hyperlink ref="AV92" r:id="rId249" display="http://abs.twimg.com/images/themes/theme9/bg.gif"/>
    <hyperlink ref="AV93" r:id="rId250" display="http://abs.twimg.com/images/themes/theme14/bg.gif"/>
    <hyperlink ref="AV94" r:id="rId251" display="http://abs.twimg.com/images/themes/theme1/bg.png"/>
    <hyperlink ref="AV95" r:id="rId252" display="http://abs.twimg.com/images/themes/theme1/bg.png"/>
    <hyperlink ref="AV96" r:id="rId253" display="http://abs.twimg.com/images/themes/theme1/bg.png"/>
    <hyperlink ref="AV98" r:id="rId254" display="http://abs.twimg.com/images/themes/theme14/bg.gif"/>
    <hyperlink ref="AV100" r:id="rId255" display="http://abs.twimg.com/images/themes/theme11/bg.gif"/>
    <hyperlink ref="AV102" r:id="rId256" display="http://abs.twimg.com/images/themes/theme16/bg.gif"/>
    <hyperlink ref="AV103" r:id="rId257" display="http://abs.twimg.com/images/themes/theme15/bg.png"/>
    <hyperlink ref="AV104" r:id="rId258" display="http://abs.twimg.com/images/themes/theme14/bg.gif"/>
    <hyperlink ref="AV105" r:id="rId259" display="http://abs.twimg.com/images/themes/theme1/bg.png"/>
    <hyperlink ref="AV106" r:id="rId260" display="http://abs.twimg.com/images/themes/theme14/bg.gif"/>
    <hyperlink ref="AV107" r:id="rId261" display="http://abs.twimg.com/images/themes/theme1/bg.png"/>
    <hyperlink ref="AV108" r:id="rId262" display="http://abs.twimg.com/images/themes/theme1/bg.png"/>
    <hyperlink ref="AV109" r:id="rId263" display="http://abs.twimg.com/images/themes/theme1/bg.png"/>
    <hyperlink ref="AV110" r:id="rId264" display="http://abs.twimg.com/images/themes/theme10/bg.gif"/>
    <hyperlink ref="AV111" r:id="rId265" display="http://abs.twimg.com/images/themes/theme18/bg.gif"/>
    <hyperlink ref="AV112" r:id="rId266" display="http://abs.twimg.com/images/themes/theme1/bg.png"/>
    <hyperlink ref="AV113" r:id="rId267" display="http://abs.twimg.com/images/themes/theme9/bg.gif"/>
    <hyperlink ref="AV114" r:id="rId268" display="http://abs.twimg.com/images/themes/theme1/bg.png"/>
    <hyperlink ref="AV116" r:id="rId269" display="http://abs.twimg.com/images/themes/theme1/bg.png"/>
    <hyperlink ref="AV117" r:id="rId270" display="http://abs.twimg.com/images/themes/theme1/bg.png"/>
    <hyperlink ref="AV118" r:id="rId271" display="http://abs.twimg.com/images/themes/theme1/bg.png"/>
    <hyperlink ref="AV119" r:id="rId272" display="http://abs.twimg.com/images/themes/theme1/bg.png"/>
    <hyperlink ref="AV120" r:id="rId273" display="http://abs.twimg.com/images/themes/theme1/bg.png"/>
    <hyperlink ref="G3" r:id="rId274" display="http://pbs.twimg.com/profile_images/378800000792859102/728df5295d456dd5602e894ae81c2811_normal.jpeg"/>
    <hyperlink ref="G4" r:id="rId275" display="http://pbs.twimg.com/profile_images/926555331840245761/L5a5WH5y_normal.jpg"/>
    <hyperlink ref="G5" r:id="rId276" display="http://pbs.twimg.com/profile_images/1011730818522275840/WxGGhruA_normal.jpg"/>
    <hyperlink ref="G6" r:id="rId277" display="http://pbs.twimg.com/profile_images/978053787368636416/K3hco7A0_normal.jpg"/>
    <hyperlink ref="G7" r:id="rId278" display="http://pbs.twimg.com/profile_images/751511826337193984/CnjuKyO-_normal.jpg"/>
    <hyperlink ref="G8" r:id="rId279" display="http://pbs.twimg.com/profile_images/1082030428385673217/3ZBFS0CN_normal.jpg"/>
    <hyperlink ref="G9" r:id="rId280" display="http://pbs.twimg.com/profile_images/840657455142989824/Wwe0fF2p_normal.jpg"/>
    <hyperlink ref="G10" r:id="rId281" display="http://pbs.twimg.com/profile_images/1061349352369782784/IsgZmD2C_normal.jpg"/>
    <hyperlink ref="G11" r:id="rId282" display="http://pbs.twimg.com/profile_images/875451834911125505/DgGKFJ8p_normal.jpg"/>
    <hyperlink ref="G12" r:id="rId283" display="http://pbs.twimg.com/profile_images/872190710128156672/QXIliW3T_normal.jpg"/>
    <hyperlink ref="G13" r:id="rId284" display="http://pbs.twimg.com/profile_images/1571282198/11logo_normal.jpg"/>
    <hyperlink ref="G14" r:id="rId285" display="http://pbs.twimg.com/profile_images/1034337370902999040/ilG7EJ2-_normal.jpg"/>
    <hyperlink ref="G15" r:id="rId286" display="http://pbs.twimg.com/profile_images/1028487489743478784/vj2KrTyi_normal.jpg"/>
    <hyperlink ref="G16" r:id="rId287" display="http://pbs.twimg.com/profile_images/1082513194365513728/mouOXm8n_normal.jpg"/>
    <hyperlink ref="G17" r:id="rId288" display="http://pbs.twimg.com/profile_images/1026658857748029440/FEGbEKIC_normal.jpg"/>
    <hyperlink ref="G18" r:id="rId289" display="http://pbs.twimg.com/profile_images/962529399818960900/LVyqZWWe_normal.jpg"/>
    <hyperlink ref="G19" r:id="rId290" display="http://pbs.twimg.com/profile_images/1078562839692861440/cCKbkjh__normal.jpg"/>
    <hyperlink ref="G20" r:id="rId291" display="http://pbs.twimg.com/profile_images/1485309913/photo__1__normal.JPG"/>
    <hyperlink ref="G21" r:id="rId292" display="http://pbs.twimg.com/profile_images/1032014680842108928/cDDtgORi_normal.jpg"/>
    <hyperlink ref="G22" r:id="rId293" display="http://pbs.twimg.com/profile_images/974433472742793216/CZJrI1wD_normal.jpg"/>
    <hyperlink ref="G23" r:id="rId294" display="http://pbs.twimg.com/profile_images/1082966792312631297/rOhH5Wxu_normal.jpg"/>
    <hyperlink ref="G24" r:id="rId295" display="http://pbs.twimg.com/profile_images/871371291005038593/hecPEFq1_normal.jpg"/>
    <hyperlink ref="G25" r:id="rId296" display="http://pbs.twimg.com/profile_images/942784892882112513/qV4xB0I3_normal.jpg"/>
    <hyperlink ref="G26" r:id="rId297" display="http://pbs.twimg.com/profile_images/965780259520958464/onS8mtVg_normal.jpg"/>
    <hyperlink ref="G27" r:id="rId298" display="http://pbs.twimg.com/profile_images/1080268987517169664/9ZBufQqM_normal.jpg"/>
    <hyperlink ref="G28" r:id="rId299" display="http://pbs.twimg.com/profile_images/1079261503943933952/udu4sFfW_normal.jpg"/>
    <hyperlink ref="G29" r:id="rId300" display="http://pbs.twimg.com/profile_images/631857112906342400/ll6HKPXJ_normal.jpg"/>
    <hyperlink ref="G30" r:id="rId301" display="http://pbs.twimg.com/profile_images/959692718338265088/8yqz2oix_normal.jpg"/>
    <hyperlink ref="G31" r:id="rId302" display="http://pbs.twimg.com/profile_images/1082944363603288065/DjTCB5fx_normal.jpg"/>
    <hyperlink ref="G32" r:id="rId303" display="http://pbs.twimg.com/profile_images/778683517085429763/3paoj4eK_normal.jpg"/>
    <hyperlink ref="G33" r:id="rId304" display="http://pbs.twimg.com/profile_images/876336830538407936/4rz8EFNv_normal.jpg"/>
    <hyperlink ref="G34" r:id="rId305" display="http://pbs.twimg.com/profile_images/838087711177089024/d2dVeNV0_normal.jpg"/>
    <hyperlink ref="G35" r:id="rId306" display="http://pbs.twimg.com/profile_images/742569042641223680/HjzXMf_D_normal.jpg"/>
    <hyperlink ref="G36" r:id="rId307" display="http://pbs.twimg.com/profile_images/646121562412683265/E6_Abh4J_normal.jpg"/>
    <hyperlink ref="G37" r:id="rId308" display="http://pbs.twimg.com/profile_images/891076897056055296/BFeNQjvx_normal.jpg"/>
    <hyperlink ref="G38" r:id="rId309" display="http://pbs.twimg.com/profile_images/1048992390709751808/xajZUqs9_normal.jpg"/>
    <hyperlink ref="G39" r:id="rId310" display="http://pbs.twimg.com/profile_images/2515594654/k8q03i2ocglcmsn3bdfz_normal.jpeg"/>
    <hyperlink ref="G40" r:id="rId311" display="http://pbs.twimg.com/profile_images/1054182107319320577/Rz7_EMV5_normal.jpg"/>
    <hyperlink ref="G41" r:id="rId312" display="http://pbs.twimg.com/profile_images/1012020793348198401/ohNwCtH9_normal.jpg"/>
    <hyperlink ref="G42" r:id="rId313" display="http://pbs.twimg.com/profile_images/1084723899323936768/ePgK79ny_normal.jpg"/>
    <hyperlink ref="G43" r:id="rId314" display="http://pbs.twimg.com/profile_images/717234075312984065/05dyp0O-_normal.jpg"/>
    <hyperlink ref="G44" r:id="rId315" display="http://pbs.twimg.com/profile_images/821474305833914372/3m-aiORS_normal.jpg"/>
    <hyperlink ref="G45" r:id="rId316" display="http://pbs.twimg.com/profile_images/1063948591637639170/jGT0pILR_normal.jpg"/>
    <hyperlink ref="G46" r:id="rId317" display="http://pbs.twimg.com/profile_images/914602500757504001/JO4Dko0N_normal.jpg"/>
    <hyperlink ref="G47" r:id="rId318" display="http://pbs.twimg.com/profile_images/1058393739184398336/1W-J23Dw_normal.jpg"/>
    <hyperlink ref="G48" r:id="rId319" display="http://pbs.twimg.com/profile_images/918150593952153601/Htlmzghr_normal.jpg"/>
    <hyperlink ref="G49" r:id="rId320" display="http://pbs.twimg.com/profile_images/978602630187442176/aGw6UdZs_normal.jpg"/>
    <hyperlink ref="G50" r:id="rId321" display="http://pbs.twimg.com/profile_images/1043205431340892160/uvDP6wTZ_normal.jpg"/>
    <hyperlink ref="G51" r:id="rId322" display="http://pbs.twimg.com/profile_images/1049528507917692928/17wiSbqp_normal.jpg"/>
    <hyperlink ref="G52" r:id="rId323" display="http://pbs.twimg.com/profile_images/1015616258463576064/mIa2w_kb_normal.jpg"/>
    <hyperlink ref="G53" r:id="rId324" display="http://pbs.twimg.com/profile_images/1071984842642845696/BLviwk4Z_normal.jpg"/>
    <hyperlink ref="G54" r:id="rId325" display="http://pbs.twimg.com/profile_images/1027578186492567553/yL0PHn92_normal.jpg"/>
    <hyperlink ref="G55" r:id="rId326" display="http://pbs.twimg.com/profile_images/1084344476200517633/gDMQn2Qh_normal.jpg"/>
    <hyperlink ref="G56" r:id="rId327" display="http://pbs.twimg.com/profile_images/1084345765223264256/Y2SbAcx7_normal.jpg"/>
    <hyperlink ref="G57" r:id="rId328" display="http://abs.twimg.com/sticky/default_profile_images/default_profile_normal.png"/>
    <hyperlink ref="G58" r:id="rId329" display="http://pbs.twimg.com/profile_images/2731910279/ad9242151b257edbc8ab53910d4c0dab_normal.png"/>
    <hyperlink ref="G59" r:id="rId330" display="http://pbs.twimg.com/profile_images/1040969524722360320/O2KG8Dj1_normal.jpg"/>
    <hyperlink ref="G60" r:id="rId331" display="http://pbs.twimg.com/profile_images/1078120920240218113/yaRMMiJP_normal.jpg"/>
    <hyperlink ref="G61" r:id="rId332" display="http://pbs.twimg.com/profile_images/928626449900118018/n0OlAgZl_normal.jpg"/>
    <hyperlink ref="G62" r:id="rId333" display="http://pbs.twimg.com/profile_images/1084397116380704768/Uo6WnCyM_normal.jpg"/>
    <hyperlink ref="G63" r:id="rId334" display="http://pbs.twimg.com/profile_images/839826167179935744/mgDk5Q11_normal.jpg"/>
    <hyperlink ref="G64" r:id="rId335" display="http://pbs.twimg.com/profile_images/1011714549639024640/Ow9GnB6s_normal.jpg"/>
    <hyperlink ref="G65" r:id="rId336" display="http://pbs.twimg.com/profile_images/1045366208860631040/-GWjLxrI_normal.jpg"/>
    <hyperlink ref="G66" r:id="rId337" display="http://pbs.twimg.com/profile_images/961780644564025344/vPKIGOKA_normal.jpg"/>
    <hyperlink ref="G67" r:id="rId338" display="http://pbs.twimg.com/profile_images/728375009949814784/wT-49U6F_normal.jpg"/>
    <hyperlink ref="G68" r:id="rId339" display="http://pbs.twimg.com/profile_images/1083379027/TrendsMap-Logo-_Dark___1__normal.png"/>
    <hyperlink ref="G69" r:id="rId340" display="http://pbs.twimg.com/profile_images/1000865004004851712/-bPa5pKJ_normal.jpg"/>
    <hyperlink ref="G70" r:id="rId341" display="http://pbs.twimg.com/profile_images/1058061180827287553/VqPH9JGs_normal.jpg"/>
    <hyperlink ref="G71" r:id="rId342" display="http://pbs.twimg.com/profile_images/999725784234246144/nzStXlzz_normal.jpg"/>
    <hyperlink ref="G72" r:id="rId343" display="http://pbs.twimg.com/profile_images/1048757753530003457/XQ_evybh_normal.jpg"/>
    <hyperlink ref="G73" r:id="rId344" display="http://pbs.twimg.com/profile_images/671853924802912256/SjK-_O9w_normal.png"/>
    <hyperlink ref="G74" r:id="rId345" display="http://pbs.twimg.com/profile_images/1084871092106190848/zhlVNOPK_normal.jpg"/>
    <hyperlink ref="G75" r:id="rId346" display="http://pbs.twimg.com/profile_images/1070588861728735232/IF6RB9H0_normal.jpg"/>
    <hyperlink ref="G76" r:id="rId347" display="http://pbs.twimg.com/profile_images/1017854910048526338/7GvpDhjd_normal.jpg"/>
    <hyperlink ref="G77" r:id="rId348" display="http://pbs.twimg.com/profile_images/1082700532953767936/FaPcMMlQ_normal.jpg"/>
    <hyperlink ref="G78" r:id="rId349" display="http://pbs.twimg.com/profile_images/869214714143809536/Fy8fI_7m_normal.jpg"/>
    <hyperlink ref="G79" r:id="rId350" display="http://pbs.twimg.com/profile_images/428428643832848384/P6tJlXj9_normal.jpeg"/>
    <hyperlink ref="G80" r:id="rId351" display="http://pbs.twimg.com/profile_images/938282722836938752/-G_58NzT_normal.jpg"/>
    <hyperlink ref="G81" r:id="rId352" display="http://pbs.twimg.com/profile_images/919821052993183744/dd2IqjOf_normal.jpg"/>
    <hyperlink ref="G82" r:id="rId353" display="http://pbs.twimg.com/profile_images/1066251550937374720/ISlC5rC__normal.jpg"/>
    <hyperlink ref="G83" r:id="rId354" display="http://pbs.twimg.com/profile_images/1051182850215698434/7FnqTeZM_normal.jpg"/>
    <hyperlink ref="G84" r:id="rId355" display="http://pbs.twimg.com/profile_images/947905107605143552/8f0P4bbS_normal.jpg"/>
    <hyperlink ref="G85" r:id="rId356" display="http://pbs.twimg.com/profile_images/1073632923855671296/p0E9ueoN_normal.jpg"/>
    <hyperlink ref="G86" r:id="rId357" display="http://pbs.twimg.com/profile_images/542377992454811648/eLJ6uGbW_normal.jpeg"/>
    <hyperlink ref="G87" r:id="rId358" display="http://pbs.twimg.com/profile_images/1074517033327312896/JiSEbj8r_normal.jpg"/>
    <hyperlink ref="G88" r:id="rId359" display="http://pbs.twimg.com/profile_images/845103915934765056/9ptCrSXR_normal.jpg"/>
    <hyperlink ref="G89" r:id="rId360" display="http://pbs.twimg.com/profile_images/1083562706093756417/QbASGZ5f_normal.jpg"/>
    <hyperlink ref="G90" r:id="rId361" display="http://pbs.twimg.com/profile_images/1049557878044946432/JXmo82HR_normal.jpg"/>
    <hyperlink ref="G91" r:id="rId362" display="http://pbs.twimg.com/profile_images/1053014235993792513/xvLDfpEt_normal.jpg"/>
    <hyperlink ref="G92" r:id="rId363" display="http://pbs.twimg.com/profile_images/992779670759313408/lhX0vObr_normal.jpg"/>
    <hyperlink ref="G93" r:id="rId364" display="http://pbs.twimg.com/profile_images/832740130167234560/GEROALkF_normal.jpg"/>
    <hyperlink ref="G94" r:id="rId365" display="http://pbs.twimg.com/profile_images/1046611769735634944/lImp8TNY_normal.jpg"/>
    <hyperlink ref="G95" r:id="rId366" display="http://pbs.twimg.com/profile_images/965982375837511680/Mcqz9P4L_normal.jpg"/>
    <hyperlink ref="G96" r:id="rId367" display="http://pbs.twimg.com/profile_images/823946245395755009/C4xemyCI_normal.jpg"/>
    <hyperlink ref="G97" r:id="rId368" display="http://pbs.twimg.com/profile_images/1084708140254404608/sK20ok0K_normal.jpg"/>
    <hyperlink ref="G98" r:id="rId369" display="http://pbs.twimg.com/profile_images/1066576457894379521/DOTPX8PY_normal.jpg"/>
    <hyperlink ref="G99" r:id="rId370" display="http://pbs.twimg.com/profile_images/1084513458492764162/Hfhx784h_normal.jpg"/>
    <hyperlink ref="G100" r:id="rId371" display="http://pbs.twimg.com/profile_images/1017823156545912832/M2uH1b2d_normal.jpg"/>
    <hyperlink ref="G101" r:id="rId372" display="http://pbs.twimg.com/profile_images/1079342002674651136/gKniC5VP_normal.jpg"/>
    <hyperlink ref="G102" r:id="rId373" display="http://pbs.twimg.com/profile_images/902357576/JR7__2__normal.JPG"/>
    <hyperlink ref="G103" r:id="rId374" display="http://pbs.twimg.com/profile_images/847206990594035713/K-ZCVhbU_normal.jpg"/>
    <hyperlink ref="G104" r:id="rId375" display="http://pbs.twimg.com/profile_images/1069598019845320704/Xsz44BLO_normal.jpg"/>
    <hyperlink ref="G105" r:id="rId376" display="http://pbs.twimg.com/profile_images/1053787049877225473/46cwBaGr_normal.jpg"/>
    <hyperlink ref="G106" r:id="rId377" display="http://pbs.twimg.com/profile_images/771421378541080576/q86WWBT3_normal.jpg"/>
    <hyperlink ref="G107" r:id="rId378" display="http://pbs.twimg.com/profile_images/1080004852124508160/QqStB0qf_normal.jpg"/>
    <hyperlink ref="G108" r:id="rId379" display="http://pbs.twimg.com/profile_images/1047743951283748866/CeeEIqCf_normal.jpg"/>
    <hyperlink ref="G109" r:id="rId380" display="http://pbs.twimg.com/profile_images/1080240837215174657/YDplcfhT_normal.jpg"/>
    <hyperlink ref="G110" r:id="rId381" display="http://pbs.twimg.com/profile_images/1027776311429718016/FFy88Di7_normal.jpg"/>
    <hyperlink ref="G111" r:id="rId382" display="http://pbs.twimg.com/profile_images/995139152826978304/_KPa_-dD_normal.jpg"/>
    <hyperlink ref="G112" r:id="rId383" display="http://pbs.twimg.com/profile_images/907420043046117376/gadSQjKk_normal.jpg"/>
    <hyperlink ref="G113" r:id="rId384" display="http://pbs.twimg.com/profile_images/2463854806/9dtz8rpwbpajpax4npds_normal.jpeg"/>
    <hyperlink ref="G114" r:id="rId385" display="http://pbs.twimg.com/profile_images/1082349429770907650/usUIeMem_normal.jpg"/>
    <hyperlink ref="G115" r:id="rId386" display="http://pbs.twimg.com/profile_images/996359545428566021/El6a045C_normal.jpg"/>
    <hyperlink ref="G116" r:id="rId387" display="http://pbs.twimg.com/profile_images/985887253040975875/UX-PvJPj_normal.jpg"/>
    <hyperlink ref="G117" r:id="rId388" display="http://pbs.twimg.com/profile_images/820875466458415104/jqaUsXFo_normal.jpg"/>
    <hyperlink ref="G118" r:id="rId389" display="http://pbs.twimg.com/profile_images/483489196024160256/C2jwnZyl_normal.jpeg"/>
    <hyperlink ref="G119" r:id="rId390" display="http://pbs.twimg.com/profile_images/510476748547317760/KCavRSem_normal.png"/>
    <hyperlink ref="G120" r:id="rId391" display="http://pbs.twimg.com/profile_images/1076305000928702464/B2yuvnI3_normal.jpg"/>
    <hyperlink ref="AY3" r:id="rId392" display="https://twitter.com/sabinenamba"/>
    <hyperlink ref="AY4" r:id="rId393" display="https://twitter.com/utlanow"/>
    <hyperlink ref="AY5" r:id="rId394" display="https://twitter.com/californialabor"/>
    <hyperlink ref="AY6" r:id="rId395" display="https://twitter.com/likerambo21"/>
    <hyperlink ref="AY7" r:id="rId396" display="https://twitter.com/godfreyland"/>
    <hyperlink ref="AY8" r:id="rId397" display="https://twitter.com/tialaurynn"/>
    <hyperlink ref="AY9" r:id="rId398" display="https://twitter.com/ginggershankar"/>
    <hyperlink ref="AY10" r:id="rId399" display="https://twitter.com/wesleykarl90"/>
    <hyperlink ref="AY11" r:id="rId400" display="https://twitter.com/demsocialists"/>
    <hyperlink ref="AY12" r:id="rId401" display="https://twitter.com/losangelista"/>
    <hyperlink ref="AY13" r:id="rId402" display="https://twitter.com/laschools"/>
    <hyperlink ref="AY14" r:id="rId403" display="https://twitter.com/longdrivesouth"/>
    <hyperlink ref="AY15" r:id="rId404" display="https://twitter.com/union_sports_"/>
    <hyperlink ref="AY16" r:id="rId405" display="https://twitter.com/haunteddiner"/>
    <hyperlink ref="AY17" r:id="rId406" display="https://twitter.com/jaimethekeeeper"/>
    <hyperlink ref="AY18" r:id="rId407" display="https://twitter.com/mel_ankoly"/>
    <hyperlink ref="AY19" r:id="rId408" display="https://twitter.com/seanastin"/>
    <hyperlink ref="AY20" r:id="rId409" display="https://twitter.com/notstate"/>
    <hyperlink ref="AY21" r:id="rId410" display="https://twitter.com/laist"/>
    <hyperlink ref="AY22" r:id="rId411" display="https://twitter.com/kystokes"/>
    <hyperlink ref="AY23" r:id="rId412" display="https://twitter.com/xina"/>
    <hyperlink ref="AY24" r:id="rId413" display="https://twitter.com/ct_alchemist"/>
    <hyperlink ref="AY25" r:id="rId414" display="https://twitter.com/nytimes"/>
    <hyperlink ref="AY26" r:id="rId415" display="https://twitter.com/spiritofbellamy"/>
    <hyperlink ref="AY27" r:id="rId416" display="https://twitter.com/ledeee_"/>
    <hyperlink ref="AY28" r:id="rId417" display="https://twitter.com/dnana_c"/>
    <hyperlink ref="AY29" r:id="rId418" display="https://twitter.com/29708keko"/>
    <hyperlink ref="AY30" r:id="rId419" display="https://twitter.com/mtendstotravel"/>
    <hyperlink ref="AY31" r:id="rId420" display="https://twitter.com/skinnny_pete"/>
    <hyperlink ref="AY32" r:id="rId421" display="https://twitter.com/yamphoto"/>
    <hyperlink ref="AY33" r:id="rId422" display="https://twitter.com/tweetrain007"/>
    <hyperlink ref="AY34" r:id="rId423" display="https://twitter.com/eclecticbrotha"/>
    <hyperlink ref="AY35" r:id="rId424" display="https://twitter.com/latinawonk"/>
    <hyperlink ref="AY36" r:id="rId425" display="https://twitter.com/villavlcek"/>
    <hyperlink ref="AY37" r:id="rId426" display="https://twitter.com/jacquesderosena"/>
    <hyperlink ref="AY38" r:id="rId427" display="https://twitter.com/rachelmumma1"/>
    <hyperlink ref="AY39" r:id="rId428" display="https://twitter.com/kerryloring"/>
    <hyperlink ref="AY40" r:id="rId429" display="https://twitter.com/genesisyvettee"/>
    <hyperlink ref="AY41" r:id="rId430" display="https://twitter.com/ajplus"/>
    <hyperlink ref="AY42" r:id="rId431" display="https://twitter.com/turis_20"/>
    <hyperlink ref="AY43" r:id="rId432" display="https://twitter.com/carodmoon"/>
    <hyperlink ref="AY44" r:id="rId433" display="https://twitter.com/usatwopointo"/>
    <hyperlink ref="AY45" r:id="rId434" display="https://twitter.com/theactualtodd"/>
    <hyperlink ref="AY46" r:id="rId435" display="https://twitter.com/rdsathene"/>
    <hyperlink ref="AY47" r:id="rId436" display="https://twitter.com/michaeljaiwhite"/>
    <hyperlink ref="AY48" r:id="rId437" display="https://twitter.com/935kday"/>
    <hyperlink ref="AY49" r:id="rId438" display="https://twitter.com/penut112"/>
    <hyperlink ref="AY50" r:id="rId439" display="https://twitter.com/latimes"/>
    <hyperlink ref="AY51" r:id="rId440" display="https://twitter.com/jasminnlomelii"/>
    <hyperlink ref="AY52" r:id="rId441" display="https://twitter.com/netadvisor"/>
    <hyperlink ref="AY53" r:id="rId442" display="https://twitter.com/kimoraaa____"/>
    <hyperlink ref="AY54" r:id="rId443" display="https://twitter.com/lacityboy"/>
    <hyperlink ref="AY55" r:id="rId444" display="https://twitter.com/mdrgnstephanie"/>
    <hyperlink ref="AY56" r:id="rId445" display="https://twitter.com/rustin3000"/>
    <hyperlink ref="AY57" r:id="rId446" display="https://twitter.com/michal65172907"/>
    <hyperlink ref="AY58" r:id="rId447" display="https://twitter.com/corrinawright"/>
    <hyperlink ref="AY59" r:id="rId448" display="https://twitter.com/erikalizette18"/>
    <hyperlink ref="AY60" r:id="rId449" display="https://twitter.com/lalalalindseyj"/>
    <hyperlink ref="AY61" r:id="rId450" display="https://twitter.com/mjademurphy"/>
    <hyperlink ref="AY62" r:id="rId451" display="https://twitter.com/m_memeh"/>
    <hyperlink ref="AY63" r:id="rId452" display="https://twitter.com/teenvogue"/>
    <hyperlink ref="AY64" r:id="rId453" display="https://twitter.com/ltbaby143"/>
    <hyperlink ref="AY65" r:id="rId454" display="https://twitter.com/skolsister2017"/>
    <hyperlink ref="AY66" r:id="rId455" display="https://twitter.com/sassymamainla"/>
    <hyperlink ref="AY67" r:id="rId456" display="https://twitter.com/awolfeful"/>
    <hyperlink ref="AY68" r:id="rId457" display="https://twitter.com/trendsportland"/>
    <hyperlink ref="AY69" r:id="rId458" display="https://twitter.com/liljuan_69"/>
    <hyperlink ref="AY70" r:id="rId459" display="https://twitter.com/brandon_getz"/>
    <hyperlink ref="AY71" r:id="rId460" display="https://twitter.com/brwnskin_ldy"/>
    <hyperlink ref="AY72" r:id="rId461" display="https://twitter.com/mintamenapie"/>
    <hyperlink ref="AY73" r:id="rId462" display="https://twitter.com/victoriaaveyard"/>
    <hyperlink ref="AY74" r:id="rId463" display="https://twitter.com/lsirikul"/>
    <hyperlink ref="AY75" r:id="rId464" display="https://twitter.com/heyimmarkus"/>
    <hyperlink ref="AY76" r:id="rId465" display="https://twitter.com/nhmla"/>
    <hyperlink ref="AY77" r:id="rId466" display="https://twitter.com/lazoo"/>
    <hyperlink ref="AY78" r:id="rId467" display="https://twitter.com/abc7"/>
    <hyperlink ref="AY79" r:id="rId468" display="https://twitter.com/annswin"/>
    <hyperlink ref="AY80" r:id="rId469" display="https://twitter.com/lishh87"/>
    <hyperlink ref="AY81" r:id="rId470" display="https://twitter.com/alt_leftalabama"/>
    <hyperlink ref="AY82" r:id="rId471" display="https://twitter.com/kimberly__bb"/>
    <hyperlink ref="AY83" r:id="rId472" display="https://twitter.com/rodneyejacksonj"/>
    <hyperlink ref="AY84" r:id="rId473" display="https://twitter.com/britnidwrites"/>
    <hyperlink ref="AY85" r:id="rId474" display="https://twitter.com/usdew"/>
    <hyperlink ref="AY86" r:id="rId475" display="https://twitter.com/transparent_ca"/>
    <hyperlink ref="AY87" r:id="rId476" display="https://twitter.com/auhsdbond"/>
    <hyperlink ref="AY88" r:id="rId477" display="https://twitter.com/ryanbdixon"/>
    <hyperlink ref="AY89" r:id="rId478" display="https://twitter.com/valthekoala"/>
    <hyperlink ref="AY90" r:id="rId479" display="https://twitter.com/misanaviltz"/>
    <hyperlink ref="AY91" r:id="rId480" display="https://twitter.com/b_real"/>
    <hyperlink ref="AY92" r:id="rId481" display="https://twitter.com/cypresshill"/>
    <hyperlink ref="AY93" r:id="rId482" display="https://twitter.com/xdaexmaurx"/>
    <hyperlink ref="AY94" r:id="rId483" display="https://twitter.com/analisa_swan"/>
    <hyperlink ref="AY95" r:id="rId484" display="https://twitter.com/frenchcori"/>
    <hyperlink ref="AY96" r:id="rId485" display="https://twitter.com/gary_coronado"/>
    <hyperlink ref="AY97" r:id="rId486" display="https://twitter.com/realimrickjame1"/>
    <hyperlink ref="AY98" r:id="rId487" display="https://twitter.com/dubroxx"/>
    <hyperlink ref="AY99" r:id="rId488" display="https://twitter.com/eatbutt4christ"/>
    <hyperlink ref="AY100" r:id="rId489" display="https://twitter.com/cmonstah"/>
    <hyperlink ref="AY101" r:id="rId490" display="https://twitter.com/juullaayy16"/>
    <hyperlink ref="AY102" r:id="rId491" display="https://twitter.com/sklarbrothers"/>
    <hyperlink ref="AY103" r:id="rId492" display="https://twitter.com/mattob34"/>
    <hyperlink ref="AY104" r:id="rId493" display="https://twitter.com/mdkvdencevaplar"/>
    <hyperlink ref="AY105" r:id="rId494" display="https://twitter.com/belinayyildiz13"/>
    <hyperlink ref="AY106" r:id="rId495" display="https://twitter.com/mellemusic"/>
    <hyperlink ref="AY107" r:id="rId496" display="https://twitter.com/mamajojo"/>
    <hyperlink ref="AY108" r:id="rId497" display="https://twitter.com/luamarilyn"/>
    <hyperlink ref="AY109" r:id="rId498" display="https://twitter.com/kazweida"/>
    <hyperlink ref="AY110" r:id="rId499" display="https://twitter.com/samantha_clause"/>
    <hyperlink ref="AY111" r:id="rId500" display="https://twitter.com/sritoper"/>
    <hyperlink ref="AY112" r:id="rId501" display="https://twitter.com/florinarodov"/>
    <hyperlink ref="AY113" r:id="rId502" display="https://twitter.com/jeffvaughn"/>
    <hyperlink ref="AY114" r:id="rId503" display="https://twitter.com/realisticdemoc1"/>
    <hyperlink ref="AY115" r:id="rId504" display="https://twitter.com/logo_pearl"/>
    <hyperlink ref="AY116" r:id="rId505" display="https://twitter.com/saulgood13"/>
    <hyperlink ref="AY117" r:id="rId506" display="https://twitter.com/mprays03"/>
    <hyperlink ref="AY118" r:id="rId507" display="https://twitter.com/theamynicholson"/>
    <hyperlink ref="AY119" r:id="rId508" display="https://twitter.com/morgandawn6"/>
    <hyperlink ref="AY120" r:id="rId509" display="https://twitter.com/jedimunoz_"/>
  </hyperlinks>
  <printOptions/>
  <pageMargins left="0.7" right="0.7" top="0.75" bottom="0.75" header="0.3" footer="0.3"/>
  <pageSetup horizontalDpi="600" verticalDpi="600" orientation="portrait" r:id="rId514"/>
  <drawing r:id="rId513"/>
  <legacyDrawing r:id="rId511"/>
  <tableParts>
    <tablePart r:id="rId5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1746</v>
      </c>
      <c r="Z2" s="13" t="s">
        <v>1760</v>
      </c>
      <c r="AA2" s="13" t="s">
        <v>1796</v>
      </c>
      <c r="AB2" s="13" t="s">
        <v>1882</v>
      </c>
      <c r="AC2" s="13" t="s">
        <v>2019</v>
      </c>
      <c r="AD2" s="13" t="s">
        <v>2068</v>
      </c>
      <c r="AE2" s="13" t="s">
        <v>2069</v>
      </c>
      <c r="AF2" s="13" t="s">
        <v>2087</v>
      </c>
      <c r="AG2" s="118" t="s">
        <v>2487</v>
      </c>
      <c r="AH2" s="118" t="s">
        <v>2488</v>
      </c>
      <c r="AI2" s="118" t="s">
        <v>2489</v>
      </c>
      <c r="AJ2" s="118" t="s">
        <v>2490</v>
      </c>
      <c r="AK2" s="118" t="s">
        <v>2491</v>
      </c>
      <c r="AL2" s="118" t="s">
        <v>2492</v>
      </c>
      <c r="AM2" s="118" t="s">
        <v>2493</v>
      </c>
      <c r="AN2" s="118" t="s">
        <v>2494</v>
      </c>
      <c r="AO2" s="118" t="s">
        <v>2497</v>
      </c>
    </row>
    <row r="3" spans="1:41" ht="15">
      <c r="A3" s="87" t="s">
        <v>1675</v>
      </c>
      <c r="B3" s="65" t="s">
        <v>1702</v>
      </c>
      <c r="C3" s="65" t="s">
        <v>56</v>
      </c>
      <c r="D3" s="104"/>
      <c r="E3" s="103"/>
      <c r="F3" s="105" t="s">
        <v>2502</v>
      </c>
      <c r="G3" s="106"/>
      <c r="H3" s="106"/>
      <c r="I3" s="107">
        <v>3</v>
      </c>
      <c r="J3" s="108"/>
      <c r="K3" s="48">
        <v>19</v>
      </c>
      <c r="L3" s="48">
        <v>33</v>
      </c>
      <c r="M3" s="48">
        <v>0</v>
      </c>
      <c r="N3" s="48">
        <v>33</v>
      </c>
      <c r="O3" s="48">
        <v>2</v>
      </c>
      <c r="P3" s="49">
        <v>0</v>
      </c>
      <c r="Q3" s="49">
        <v>0</v>
      </c>
      <c r="R3" s="48">
        <v>1</v>
      </c>
      <c r="S3" s="48">
        <v>0</v>
      </c>
      <c r="T3" s="48">
        <v>19</v>
      </c>
      <c r="U3" s="48">
        <v>33</v>
      </c>
      <c r="V3" s="48">
        <v>4</v>
      </c>
      <c r="W3" s="49">
        <v>2.00554</v>
      </c>
      <c r="X3" s="49">
        <v>0.09064327485380116</v>
      </c>
      <c r="Y3" s="78" t="s">
        <v>424</v>
      </c>
      <c r="Z3" s="78" t="s">
        <v>442</v>
      </c>
      <c r="AA3" s="78" t="s">
        <v>1797</v>
      </c>
      <c r="AB3" s="84" t="s">
        <v>1883</v>
      </c>
      <c r="AC3" s="84" t="s">
        <v>2020</v>
      </c>
      <c r="AD3" s="84"/>
      <c r="AE3" s="84" t="s">
        <v>2070</v>
      </c>
      <c r="AF3" s="84" t="s">
        <v>2088</v>
      </c>
      <c r="AG3" s="121">
        <v>16</v>
      </c>
      <c r="AH3" s="124">
        <v>3.8929440389294405</v>
      </c>
      <c r="AI3" s="121">
        <v>13</v>
      </c>
      <c r="AJ3" s="124">
        <v>3.1630170316301705</v>
      </c>
      <c r="AK3" s="121">
        <v>0</v>
      </c>
      <c r="AL3" s="124">
        <v>0</v>
      </c>
      <c r="AM3" s="121">
        <v>382</v>
      </c>
      <c r="AN3" s="124">
        <v>92.9440389294404</v>
      </c>
      <c r="AO3" s="121">
        <v>411</v>
      </c>
    </row>
    <row r="4" spans="1:41" ht="15">
      <c r="A4" s="87" t="s">
        <v>1676</v>
      </c>
      <c r="B4" s="65" t="s">
        <v>1703</v>
      </c>
      <c r="C4" s="65" t="s">
        <v>56</v>
      </c>
      <c r="D4" s="110"/>
      <c r="E4" s="109"/>
      <c r="F4" s="111" t="s">
        <v>2503</v>
      </c>
      <c r="G4" s="112"/>
      <c r="H4" s="112"/>
      <c r="I4" s="113">
        <v>4</v>
      </c>
      <c r="J4" s="114"/>
      <c r="K4" s="48">
        <v>10</v>
      </c>
      <c r="L4" s="48">
        <v>8</v>
      </c>
      <c r="M4" s="48">
        <v>4</v>
      </c>
      <c r="N4" s="48">
        <v>12</v>
      </c>
      <c r="O4" s="48">
        <v>2</v>
      </c>
      <c r="P4" s="49">
        <v>0</v>
      </c>
      <c r="Q4" s="49">
        <v>0</v>
      </c>
      <c r="R4" s="48">
        <v>1</v>
      </c>
      <c r="S4" s="48">
        <v>0</v>
      </c>
      <c r="T4" s="48">
        <v>10</v>
      </c>
      <c r="U4" s="48">
        <v>12</v>
      </c>
      <c r="V4" s="48">
        <v>2</v>
      </c>
      <c r="W4" s="49">
        <v>1.62</v>
      </c>
      <c r="X4" s="49">
        <v>0.1</v>
      </c>
      <c r="Y4" s="78"/>
      <c r="Z4" s="78"/>
      <c r="AA4" s="78" t="s">
        <v>451</v>
      </c>
      <c r="AB4" s="84" t="s">
        <v>1884</v>
      </c>
      <c r="AC4" s="84" t="s">
        <v>2021</v>
      </c>
      <c r="AD4" s="84"/>
      <c r="AE4" s="84" t="s">
        <v>311</v>
      </c>
      <c r="AF4" s="84" t="s">
        <v>2089</v>
      </c>
      <c r="AG4" s="121">
        <v>0</v>
      </c>
      <c r="AH4" s="124">
        <v>0</v>
      </c>
      <c r="AI4" s="121">
        <v>0</v>
      </c>
      <c r="AJ4" s="124">
        <v>0</v>
      </c>
      <c r="AK4" s="121">
        <v>0</v>
      </c>
      <c r="AL4" s="124">
        <v>0</v>
      </c>
      <c r="AM4" s="121">
        <v>115</v>
      </c>
      <c r="AN4" s="124">
        <v>100</v>
      </c>
      <c r="AO4" s="121">
        <v>115</v>
      </c>
    </row>
    <row r="5" spans="1:41" ht="15">
      <c r="A5" s="87" t="s">
        <v>1677</v>
      </c>
      <c r="B5" s="65" t="s">
        <v>1704</v>
      </c>
      <c r="C5" s="65" t="s">
        <v>56</v>
      </c>
      <c r="D5" s="110"/>
      <c r="E5" s="109"/>
      <c r="F5" s="111" t="s">
        <v>2504</v>
      </c>
      <c r="G5" s="112"/>
      <c r="H5" s="112"/>
      <c r="I5" s="113">
        <v>5</v>
      </c>
      <c r="J5" s="114"/>
      <c r="K5" s="48">
        <v>10</v>
      </c>
      <c r="L5" s="48">
        <v>9</v>
      </c>
      <c r="M5" s="48">
        <v>2</v>
      </c>
      <c r="N5" s="48">
        <v>11</v>
      </c>
      <c r="O5" s="48">
        <v>11</v>
      </c>
      <c r="P5" s="49" t="s">
        <v>2498</v>
      </c>
      <c r="Q5" s="49" t="s">
        <v>2498</v>
      </c>
      <c r="R5" s="48">
        <v>10</v>
      </c>
      <c r="S5" s="48">
        <v>10</v>
      </c>
      <c r="T5" s="48">
        <v>1</v>
      </c>
      <c r="U5" s="48">
        <v>2</v>
      </c>
      <c r="V5" s="48">
        <v>0</v>
      </c>
      <c r="W5" s="49">
        <v>0</v>
      </c>
      <c r="X5" s="49">
        <v>0</v>
      </c>
      <c r="Y5" s="78" t="s">
        <v>1747</v>
      </c>
      <c r="Z5" s="78" t="s">
        <v>1761</v>
      </c>
      <c r="AA5" s="78" t="s">
        <v>1798</v>
      </c>
      <c r="AB5" s="84" t="s">
        <v>1885</v>
      </c>
      <c r="AC5" s="84" t="s">
        <v>2022</v>
      </c>
      <c r="AD5" s="84"/>
      <c r="AE5" s="84" t="s">
        <v>247</v>
      </c>
      <c r="AF5" s="84" t="s">
        <v>2090</v>
      </c>
      <c r="AG5" s="121">
        <v>12</v>
      </c>
      <c r="AH5" s="124">
        <v>4.979253112033195</v>
      </c>
      <c r="AI5" s="121">
        <v>3</v>
      </c>
      <c r="AJ5" s="124">
        <v>1.2448132780082988</v>
      </c>
      <c r="AK5" s="121">
        <v>0</v>
      </c>
      <c r="AL5" s="124">
        <v>0</v>
      </c>
      <c r="AM5" s="121">
        <v>226</v>
      </c>
      <c r="AN5" s="124">
        <v>93.7759336099585</v>
      </c>
      <c r="AO5" s="121">
        <v>241</v>
      </c>
    </row>
    <row r="6" spans="1:41" ht="15">
      <c r="A6" s="87" t="s">
        <v>1678</v>
      </c>
      <c r="B6" s="65" t="s">
        <v>1705</v>
      </c>
      <c r="C6" s="65" t="s">
        <v>56</v>
      </c>
      <c r="D6" s="110"/>
      <c r="E6" s="109"/>
      <c r="F6" s="111" t="s">
        <v>2505</v>
      </c>
      <c r="G6" s="112"/>
      <c r="H6" s="112"/>
      <c r="I6" s="113">
        <v>6</v>
      </c>
      <c r="J6" s="114"/>
      <c r="K6" s="48">
        <v>9</v>
      </c>
      <c r="L6" s="48">
        <v>12</v>
      </c>
      <c r="M6" s="48">
        <v>0</v>
      </c>
      <c r="N6" s="48">
        <v>12</v>
      </c>
      <c r="O6" s="48">
        <v>4</v>
      </c>
      <c r="P6" s="49">
        <v>0</v>
      </c>
      <c r="Q6" s="49">
        <v>0</v>
      </c>
      <c r="R6" s="48">
        <v>1</v>
      </c>
      <c r="S6" s="48">
        <v>0</v>
      </c>
      <c r="T6" s="48">
        <v>9</v>
      </c>
      <c r="U6" s="48">
        <v>12</v>
      </c>
      <c r="V6" s="48">
        <v>4</v>
      </c>
      <c r="W6" s="49">
        <v>2.123457</v>
      </c>
      <c r="X6" s="49">
        <v>0.1111111111111111</v>
      </c>
      <c r="Y6" s="78" t="s">
        <v>1748</v>
      </c>
      <c r="Z6" s="78" t="s">
        <v>440</v>
      </c>
      <c r="AA6" s="78" t="s">
        <v>1799</v>
      </c>
      <c r="AB6" s="84" t="s">
        <v>1886</v>
      </c>
      <c r="AC6" s="84" t="s">
        <v>2023</v>
      </c>
      <c r="AD6" s="84"/>
      <c r="AE6" s="84" t="s">
        <v>2071</v>
      </c>
      <c r="AF6" s="84" t="s">
        <v>2091</v>
      </c>
      <c r="AG6" s="121">
        <v>15</v>
      </c>
      <c r="AH6" s="124">
        <v>5.154639175257732</v>
      </c>
      <c r="AI6" s="121">
        <v>3</v>
      </c>
      <c r="AJ6" s="124">
        <v>1.0309278350515463</v>
      </c>
      <c r="AK6" s="121">
        <v>0</v>
      </c>
      <c r="AL6" s="124">
        <v>0</v>
      </c>
      <c r="AM6" s="121">
        <v>273</v>
      </c>
      <c r="AN6" s="124">
        <v>93.81443298969072</v>
      </c>
      <c r="AO6" s="121">
        <v>291</v>
      </c>
    </row>
    <row r="7" spans="1:41" ht="15">
      <c r="A7" s="87" t="s">
        <v>1679</v>
      </c>
      <c r="B7" s="65" t="s">
        <v>1706</v>
      </c>
      <c r="C7" s="65" t="s">
        <v>56</v>
      </c>
      <c r="D7" s="110"/>
      <c r="E7" s="109"/>
      <c r="F7" s="111" t="s">
        <v>2506</v>
      </c>
      <c r="G7" s="112"/>
      <c r="H7" s="112"/>
      <c r="I7" s="113">
        <v>7</v>
      </c>
      <c r="J7" s="114"/>
      <c r="K7" s="48">
        <v>8</v>
      </c>
      <c r="L7" s="48">
        <v>10</v>
      </c>
      <c r="M7" s="48">
        <v>0</v>
      </c>
      <c r="N7" s="48">
        <v>10</v>
      </c>
      <c r="O7" s="48">
        <v>3</v>
      </c>
      <c r="P7" s="49">
        <v>0</v>
      </c>
      <c r="Q7" s="49">
        <v>0</v>
      </c>
      <c r="R7" s="48">
        <v>1</v>
      </c>
      <c r="S7" s="48">
        <v>0</v>
      </c>
      <c r="T7" s="48">
        <v>8</v>
      </c>
      <c r="U7" s="48">
        <v>10</v>
      </c>
      <c r="V7" s="48">
        <v>4</v>
      </c>
      <c r="W7" s="49">
        <v>1.96875</v>
      </c>
      <c r="X7" s="49">
        <v>0.125</v>
      </c>
      <c r="Y7" s="78" t="s">
        <v>426</v>
      </c>
      <c r="Z7" s="78" t="s">
        <v>440</v>
      </c>
      <c r="AA7" s="78" t="s">
        <v>451</v>
      </c>
      <c r="AB7" s="84" t="s">
        <v>1887</v>
      </c>
      <c r="AC7" s="84" t="s">
        <v>2024</v>
      </c>
      <c r="AD7" s="84"/>
      <c r="AE7" s="84" t="s">
        <v>2072</v>
      </c>
      <c r="AF7" s="84" t="s">
        <v>2092</v>
      </c>
      <c r="AG7" s="121">
        <v>8</v>
      </c>
      <c r="AH7" s="124">
        <v>4.419889502762431</v>
      </c>
      <c r="AI7" s="121">
        <v>4</v>
      </c>
      <c r="AJ7" s="124">
        <v>2.2099447513812156</v>
      </c>
      <c r="AK7" s="121">
        <v>1</v>
      </c>
      <c r="AL7" s="124">
        <v>0.5524861878453039</v>
      </c>
      <c r="AM7" s="121">
        <v>169</v>
      </c>
      <c r="AN7" s="124">
        <v>93.37016574585635</v>
      </c>
      <c r="AO7" s="121">
        <v>181</v>
      </c>
    </row>
    <row r="8" spans="1:41" ht="15">
      <c r="A8" s="87" t="s">
        <v>1680</v>
      </c>
      <c r="B8" s="65" t="s">
        <v>1707</v>
      </c>
      <c r="C8" s="65" t="s">
        <v>56</v>
      </c>
      <c r="D8" s="110"/>
      <c r="E8" s="109"/>
      <c r="F8" s="111" t="s">
        <v>2507</v>
      </c>
      <c r="G8" s="112"/>
      <c r="H8" s="112"/>
      <c r="I8" s="113">
        <v>8</v>
      </c>
      <c r="J8" s="114"/>
      <c r="K8" s="48">
        <v>7</v>
      </c>
      <c r="L8" s="48">
        <v>8</v>
      </c>
      <c r="M8" s="48">
        <v>0</v>
      </c>
      <c r="N8" s="48">
        <v>8</v>
      </c>
      <c r="O8" s="48">
        <v>2</v>
      </c>
      <c r="P8" s="49">
        <v>0</v>
      </c>
      <c r="Q8" s="49">
        <v>0</v>
      </c>
      <c r="R8" s="48">
        <v>1</v>
      </c>
      <c r="S8" s="48">
        <v>0</v>
      </c>
      <c r="T8" s="48">
        <v>7</v>
      </c>
      <c r="U8" s="48">
        <v>8</v>
      </c>
      <c r="V8" s="48">
        <v>4</v>
      </c>
      <c r="W8" s="49">
        <v>1.959184</v>
      </c>
      <c r="X8" s="49">
        <v>0.14285714285714285</v>
      </c>
      <c r="Y8" s="78" t="s">
        <v>436</v>
      </c>
      <c r="Z8" s="78" t="s">
        <v>440</v>
      </c>
      <c r="AA8" s="78" t="s">
        <v>467</v>
      </c>
      <c r="AB8" s="84" t="s">
        <v>1888</v>
      </c>
      <c r="AC8" s="84" t="s">
        <v>2025</v>
      </c>
      <c r="AD8" s="84"/>
      <c r="AE8" s="84" t="s">
        <v>2073</v>
      </c>
      <c r="AF8" s="84" t="s">
        <v>2093</v>
      </c>
      <c r="AG8" s="121">
        <v>10</v>
      </c>
      <c r="AH8" s="124">
        <v>4.504504504504505</v>
      </c>
      <c r="AI8" s="121">
        <v>1</v>
      </c>
      <c r="AJ8" s="124">
        <v>0.45045045045045046</v>
      </c>
      <c r="AK8" s="121">
        <v>0</v>
      </c>
      <c r="AL8" s="124">
        <v>0</v>
      </c>
      <c r="AM8" s="121">
        <v>211</v>
      </c>
      <c r="AN8" s="124">
        <v>95.04504504504504</v>
      </c>
      <c r="AO8" s="121">
        <v>222</v>
      </c>
    </row>
    <row r="9" spans="1:41" ht="15">
      <c r="A9" s="87" t="s">
        <v>1681</v>
      </c>
      <c r="B9" s="65" t="s">
        <v>1708</v>
      </c>
      <c r="C9" s="65" t="s">
        <v>56</v>
      </c>
      <c r="D9" s="110"/>
      <c r="E9" s="109"/>
      <c r="F9" s="111" t="s">
        <v>2508</v>
      </c>
      <c r="G9" s="112"/>
      <c r="H9" s="112"/>
      <c r="I9" s="113">
        <v>9</v>
      </c>
      <c r="J9" s="114"/>
      <c r="K9" s="48">
        <v>6</v>
      </c>
      <c r="L9" s="48">
        <v>6</v>
      </c>
      <c r="M9" s="48">
        <v>0</v>
      </c>
      <c r="N9" s="48">
        <v>6</v>
      </c>
      <c r="O9" s="48">
        <v>1</v>
      </c>
      <c r="P9" s="49">
        <v>0</v>
      </c>
      <c r="Q9" s="49">
        <v>0</v>
      </c>
      <c r="R9" s="48">
        <v>1</v>
      </c>
      <c r="S9" s="48">
        <v>0</v>
      </c>
      <c r="T9" s="48">
        <v>6</v>
      </c>
      <c r="U9" s="48">
        <v>6</v>
      </c>
      <c r="V9" s="48">
        <v>2</v>
      </c>
      <c r="W9" s="49">
        <v>1.388889</v>
      </c>
      <c r="X9" s="49">
        <v>0.16666666666666666</v>
      </c>
      <c r="Y9" s="78" t="s">
        <v>439</v>
      </c>
      <c r="Z9" s="78" t="s">
        <v>444</v>
      </c>
      <c r="AA9" s="78" t="s">
        <v>451</v>
      </c>
      <c r="AB9" s="84" t="s">
        <v>1889</v>
      </c>
      <c r="AC9" s="84" t="s">
        <v>2026</v>
      </c>
      <c r="AD9" s="84"/>
      <c r="AE9" s="84" t="s">
        <v>318</v>
      </c>
      <c r="AF9" s="84" t="s">
        <v>2094</v>
      </c>
      <c r="AG9" s="121">
        <v>0</v>
      </c>
      <c r="AH9" s="124">
        <v>0</v>
      </c>
      <c r="AI9" s="121">
        <v>6</v>
      </c>
      <c r="AJ9" s="124">
        <v>3.8461538461538463</v>
      </c>
      <c r="AK9" s="121">
        <v>0</v>
      </c>
      <c r="AL9" s="124">
        <v>0</v>
      </c>
      <c r="AM9" s="121">
        <v>150</v>
      </c>
      <c r="AN9" s="124">
        <v>96.15384615384616</v>
      </c>
      <c r="AO9" s="121">
        <v>156</v>
      </c>
    </row>
    <row r="10" spans="1:41" ht="14.25" customHeight="1">
      <c r="A10" s="87" t="s">
        <v>1682</v>
      </c>
      <c r="B10" s="65" t="s">
        <v>1709</v>
      </c>
      <c r="C10" s="65" t="s">
        <v>56</v>
      </c>
      <c r="D10" s="110"/>
      <c r="E10" s="109"/>
      <c r="F10" s="111" t="s">
        <v>2509</v>
      </c>
      <c r="G10" s="112"/>
      <c r="H10" s="112"/>
      <c r="I10" s="113">
        <v>10</v>
      </c>
      <c r="J10" s="114"/>
      <c r="K10" s="48">
        <v>5</v>
      </c>
      <c r="L10" s="48">
        <v>8</v>
      </c>
      <c r="M10" s="48">
        <v>0</v>
      </c>
      <c r="N10" s="48">
        <v>8</v>
      </c>
      <c r="O10" s="48">
        <v>0</v>
      </c>
      <c r="P10" s="49">
        <v>0</v>
      </c>
      <c r="Q10" s="49">
        <v>0</v>
      </c>
      <c r="R10" s="48">
        <v>1</v>
      </c>
      <c r="S10" s="48">
        <v>0</v>
      </c>
      <c r="T10" s="48">
        <v>5</v>
      </c>
      <c r="U10" s="48">
        <v>8</v>
      </c>
      <c r="V10" s="48">
        <v>2</v>
      </c>
      <c r="W10" s="49">
        <v>0.96</v>
      </c>
      <c r="X10" s="49">
        <v>0.4</v>
      </c>
      <c r="Y10" s="78" t="s">
        <v>437</v>
      </c>
      <c r="Z10" s="78" t="s">
        <v>448</v>
      </c>
      <c r="AA10" s="78" t="s">
        <v>451</v>
      </c>
      <c r="AB10" s="84" t="s">
        <v>1890</v>
      </c>
      <c r="AC10" s="84" t="s">
        <v>2027</v>
      </c>
      <c r="AD10" s="84"/>
      <c r="AE10" s="84" t="s">
        <v>2074</v>
      </c>
      <c r="AF10" s="84" t="s">
        <v>2095</v>
      </c>
      <c r="AG10" s="121">
        <v>3</v>
      </c>
      <c r="AH10" s="124">
        <v>4.166666666666667</v>
      </c>
      <c r="AI10" s="121">
        <v>2</v>
      </c>
      <c r="AJ10" s="124">
        <v>2.7777777777777777</v>
      </c>
      <c r="AK10" s="121">
        <v>0</v>
      </c>
      <c r="AL10" s="124">
        <v>0</v>
      </c>
      <c r="AM10" s="121">
        <v>67</v>
      </c>
      <c r="AN10" s="124">
        <v>93.05555555555556</v>
      </c>
      <c r="AO10" s="121">
        <v>72</v>
      </c>
    </row>
    <row r="11" spans="1:41" ht="15">
      <c r="A11" s="87" t="s">
        <v>1683</v>
      </c>
      <c r="B11" s="65" t="s">
        <v>1710</v>
      </c>
      <c r="C11" s="65" t="s">
        <v>56</v>
      </c>
      <c r="D11" s="110"/>
      <c r="E11" s="109"/>
      <c r="F11" s="111" t="s">
        <v>2510</v>
      </c>
      <c r="G11" s="112"/>
      <c r="H11" s="112"/>
      <c r="I11" s="113">
        <v>11</v>
      </c>
      <c r="J11" s="114"/>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456</v>
      </c>
      <c r="AB11" s="84" t="s">
        <v>1891</v>
      </c>
      <c r="AC11" s="84" t="s">
        <v>2028</v>
      </c>
      <c r="AD11" s="84"/>
      <c r="AE11" s="84" t="s">
        <v>287</v>
      </c>
      <c r="AF11" s="84" t="s">
        <v>2096</v>
      </c>
      <c r="AG11" s="121">
        <v>0</v>
      </c>
      <c r="AH11" s="124">
        <v>0</v>
      </c>
      <c r="AI11" s="121">
        <v>0</v>
      </c>
      <c r="AJ11" s="124">
        <v>0</v>
      </c>
      <c r="AK11" s="121">
        <v>0</v>
      </c>
      <c r="AL11" s="124">
        <v>0</v>
      </c>
      <c r="AM11" s="121">
        <v>43</v>
      </c>
      <c r="AN11" s="124">
        <v>100</v>
      </c>
      <c r="AO11" s="121">
        <v>43</v>
      </c>
    </row>
    <row r="12" spans="1:41" ht="15">
      <c r="A12" s="87" t="s">
        <v>1684</v>
      </c>
      <c r="B12" s="65" t="s">
        <v>1711</v>
      </c>
      <c r="C12" s="65" t="s">
        <v>56</v>
      </c>
      <c r="D12" s="110"/>
      <c r="E12" s="109"/>
      <c r="F12" s="111" t="s">
        <v>2511</v>
      </c>
      <c r="G12" s="112"/>
      <c r="H12" s="112"/>
      <c r="I12" s="113">
        <v>12</v>
      </c>
      <c r="J12" s="114"/>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451</v>
      </c>
      <c r="AB12" s="84" t="s">
        <v>1892</v>
      </c>
      <c r="AC12" s="84" t="s">
        <v>2029</v>
      </c>
      <c r="AD12" s="84"/>
      <c r="AE12" s="84" t="s">
        <v>282</v>
      </c>
      <c r="AF12" s="84" t="s">
        <v>2097</v>
      </c>
      <c r="AG12" s="121">
        <v>7</v>
      </c>
      <c r="AH12" s="124">
        <v>8.235294117647058</v>
      </c>
      <c r="AI12" s="121">
        <v>3</v>
      </c>
      <c r="AJ12" s="124">
        <v>3.5294117647058822</v>
      </c>
      <c r="AK12" s="121">
        <v>0</v>
      </c>
      <c r="AL12" s="124">
        <v>0</v>
      </c>
      <c r="AM12" s="121">
        <v>75</v>
      </c>
      <c r="AN12" s="124">
        <v>88.23529411764706</v>
      </c>
      <c r="AO12" s="121">
        <v>85</v>
      </c>
    </row>
    <row r="13" spans="1:41" ht="15">
      <c r="A13" s="87" t="s">
        <v>1685</v>
      </c>
      <c r="B13" s="65" t="s">
        <v>1712</v>
      </c>
      <c r="C13" s="65" t="s">
        <v>56</v>
      </c>
      <c r="D13" s="110"/>
      <c r="E13" s="109"/>
      <c r="F13" s="111" t="s">
        <v>2512</v>
      </c>
      <c r="G13" s="112"/>
      <c r="H13" s="112"/>
      <c r="I13" s="113">
        <v>13</v>
      </c>
      <c r="J13" s="114"/>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462</v>
      </c>
      <c r="AB13" s="84" t="s">
        <v>1893</v>
      </c>
      <c r="AC13" s="84" t="s">
        <v>2030</v>
      </c>
      <c r="AD13" s="84"/>
      <c r="AE13" s="84" t="s">
        <v>266</v>
      </c>
      <c r="AF13" s="84" t="s">
        <v>2098</v>
      </c>
      <c r="AG13" s="121">
        <v>5</v>
      </c>
      <c r="AH13" s="124">
        <v>6.024096385542169</v>
      </c>
      <c r="AI13" s="121">
        <v>3</v>
      </c>
      <c r="AJ13" s="124">
        <v>3.6144578313253013</v>
      </c>
      <c r="AK13" s="121">
        <v>0</v>
      </c>
      <c r="AL13" s="124">
        <v>0</v>
      </c>
      <c r="AM13" s="121">
        <v>75</v>
      </c>
      <c r="AN13" s="124">
        <v>90.36144578313252</v>
      </c>
      <c r="AO13" s="121">
        <v>83</v>
      </c>
    </row>
    <row r="14" spans="1:41" ht="15">
      <c r="A14" s="87" t="s">
        <v>1686</v>
      </c>
      <c r="B14" s="65" t="s">
        <v>1713</v>
      </c>
      <c r="C14" s="65" t="s">
        <v>56</v>
      </c>
      <c r="D14" s="110"/>
      <c r="E14" s="109"/>
      <c r="F14" s="111" t="s">
        <v>2513</v>
      </c>
      <c r="G14" s="112"/>
      <c r="H14" s="112"/>
      <c r="I14" s="113">
        <v>14</v>
      </c>
      <c r="J14" s="114"/>
      <c r="K14" s="48">
        <v>3</v>
      </c>
      <c r="L14" s="48">
        <v>3</v>
      </c>
      <c r="M14" s="48">
        <v>0</v>
      </c>
      <c r="N14" s="48">
        <v>3</v>
      </c>
      <c r="O14" s="48">
        <v>1</v>
      </c>
      <c r="P14" s="49">
        <v>0</v>
      </c>
      <c r="Q14" s="49">
        <v>0</v>
      </c>
      <c r="R14" s="48">
        <v>1</v>
      </c>
      <c r="S14" s="48">
        <v>0</v>
      </c>
      <c r="T14" s="48">
        <v>3</v>
      </c>
      <c r="U14" s="48">
        <v>3</v>
      </c>
      <c r="V14" s="48">
        <v>2</v>
      </c>
      <c r="W14" s="49">
        <v>0.888889</v>
      </c>
      <c r="X14" s="49">
        <v>0.3333333333333333</v>
      </c>
      <c r="Y14" s="78"/>
      <c r="Z14" s="78"/>
      <c r="AA14" s="78" t="s">
        <v>451</v>
      </c>
      <c r="AB14" s="84" t="s">
        <v>1894</v>
      </c>
      <c r="AC14" s="84" t="s">
        <v>2031</v>
      </c>
      <c r="AD14" s="84"/>
      <c r="AE14" s="84" t="s">
        <v>261</v>
      </c>
      <c r="AF14" s="84" t="s">
        <v>2099</v>
      </c>
      <c r="AG14" s="121">
        <v>3</v>
      </c>
      <c r="AH14" s="124">
        <v>8.108108108108109</v>
      </c>
      <c r="AI14" s="121">
        <v>3</v>
      </c>
      <c r="AJ14" s="124">
        <v>8.108108108108109</v>
      </c>
      <c r="AK14" s="121">
        <v>0</v>
      </c>
      <c r="AL14" s="124">
        <v>0</v>
      </c>
      <c r="AM14" s="121">
        <v>31</v>
      </c>
      <c r="AN14" s="124">
        <v>83.78378378378379</v>
      </c>
      <c r="AO14" s="121">
        <v>37</v>
      </c>
    </row>
    <row r="15" spans="1:41" ht="15">
      <c r="A15" s="87" t="s">
        <v>1687</v>
      </c>
      <c r="B15" s="65" t="s">
        <v>1702</v>
      </c>
      <c r="C15" s="65" t="s">
        <v>59</v>
      </c>
      <c r="D15" s="110"/>
      <c r="E15" s="109"/>
      <c r="F15" s="111" t="s">
        <v>2514</v>
      </c>
      <c r="G15" s="112"/>
      <c r="H15" s="112"/>
      <c r="I15" s="113">
        <v>15</v>
      </c>
      <c r="J15" s="114"/>
      <c r="K15" s="48">
        <v>3</v>
      </c>
      <c r="L15" s="48">
        <v>3</v>
      </c>
      <c r="M15" s="48">
        <v>0</v>
      </c>
      <c r="N15" s="48">
        <v>3</v>
      </c>
      <c r="O15" s="48">
        <v>1</v>
      </c>
      <c r="P15" s="49">
        <v>0</v>
      </c>
      <c r="Q15" s="49">
        <v>0</v>
      </c>
      <c r="R15" s="48">
        <v>1</v>
      </c>
      <c r="S15" s="48">
        <v>0</v>
      </c>
      <c r="T15" s="48">
        <v>3</v>
      </c>
      <c r="U15" s="48">
        <v>3</v>
      </c>
      <c r="V15" s="48">
        <v>2</v>
      </c>
      <c r="W15" s="49">
        <v>0.888889</v>
      </c>
      <c r="X15" s="49">
        <v>0.3333333333333333</v>
      </c>
      <c r="Y15" s="78"/>
      <c r="Z15" s="78"/>
      <c r="AA15" s="78" t="s">
        <v>459</v>
      </c>
      <c r="AB15" s="84" t="s">
        <v>1895</v>
      </c>
      <c r="AC15" s="84" t="s">
        <v>2032</v>
      </c>
      <c r="AD15" s="84"/>
      <c r="AE15" s="84" t="s">
        <v>240</v>
      </c>
      <c r="AF15" s="84" t="s">
        <v>2100</v>
      </c>
      <c r="AG15" s="121">
        <v>3</v>
      </c>
      <c r="AH15" s="124">
        <v>2.803738317757009</v>
      </c>
      <c r="AI15" s="121">
        <v>6</v>
      </c>
      <c r="AJ15" s="124">
        <v>5.607476635514018</v>
      </c>
      <c r="AK15" s="121">
        <v>0</v>
      </c>
      <c r="AL15" s="124">
        <v>0</v>
      </c>
      <c r="AM15" s="121">
        <v>98</v>
      </c>
      <c r="AN15" s="124">
        <v>91.58878504672897</v>
      </c>
      <c r="AO15" s="121">
        <v>107</v>
      </c>
    </row>
    <row r="16" spans="1:41" ht="15">
      <c r="A16" s="87" t="s">
        <v>1688</v>
      </c>
      <c r="B16" s="65" t="s">
        <v>1703</v>
      </c>
      <c r="C16" s="65" t="s">
        <v>59</v>
      </c>
      <c r="D16" s="110"/>
      <c r="E16" s="109"/>
      <c r="F16" s="111" t="s">
        <v>2515</v>
      </c>
      <c r="G16" s="112"/>
      <c r="H16" s="112"/>
      <c r="I16" s="113">
        <v>16</v>
      </c>
      <c r="J16" s="114"/>
      <c r="K16" s="48">
        <v>3</v>
      </c>
      <c r="L16" s="48">
        <v>3</v>
      </c>
      <c r="M16" s="48">
        <v>0</v>
      </c>
      <c r="N16" s="48">
        <v>3</v>
      </c>
      <c r="O16" s="48">
        <v>0</v>
      </c>
      <c r="P16" s="49">
        <v>0</v>
      </c>
      <c r="Q16" s="49">
        <v>0</v>
      </c>
      <c r="R16" s="48">
        <v>1</v>
      </c>
      <c r="S16" s="48">
        <v>0</v>
      </c>
      <c r="T16" s="48">
        <v>3</v>
      </c>
      <c r="U16" s="48">
        <v>3</v>
      </c>
      <c r="V16" s="48">
        <v>1</v>
      </c>
      <c r="W16" s="49">
        <v>0.666667</v>
      </c>
      <c r="X16" s="49">
        <v>0.5</v>
      </c>
      <c r="Y16" s="78"/>
      <c r="Z16" s="78"/>
      <c r="AA16" s="78" t="s">
        <v>451</v>
      </c>
      <c r="AB16" s="84" t="s">
        <v>1896</v>
      </c>
      <c r="AC16" s="84" t="s">
        <v>2033</v>
      </c>
      <c r="AD16" s="84" t="s">
        <v>326</v>
      </c>
      <c r="AE16" s="84" t="s">
        <v>2075</v>
      </c>
      <c r="AF16" s="84" t="s">
        <v>2101</v>
      </c>
      <c r="AG16" s="121">
        <v>6</v>
      </c>
      <c r="AH16" s="124">
        <v>17.647058823529413</v>
      </c>
      <c r="AI16" s="121">
        <v>0</v>
      </c>
      <c r="AJ16" s="124">
        <v>0</v>
      </c>
      <c r="AK16" s="121">
        <v>0</v>
      </c>
      <c r="AL16" s="124">
        <v>0</v>
      </c>
      <c r="AM16" s="121">
        <v>28</v>
      </c>
      <c r="AN16" s="124">
        <v>82.3529411764706</v>
      </c>
      <c r="AO16" s="121">
        <v>34</v>
      </c>
    </row>
    <row r="17" spans="1:41" ht="15">
      <c r="A17" s="87" t="s">
        <v>1689</v>
      </c>
      <c r="B17" s="65" t="s">
        <v>1704</v>
      </c>
      <c r="C17" s="65" t="s">
        <v>59</v>
      </c>
      <c r="D17" s="110"/>
      <c r="E17" s="109"/>
      <c r="F17" s="111" t="s">
        <v>2516</v>
      </c>
      <c r="G17" s="112"/>
      <c r="H17" s="112"/>
      <c r="I17" s="113">
        <v>17</v>
      </c>
      <c r="J17" s="114"/>
      <c r="K17" s="48">
        <v>2</v>
      </c>
      <c r="L17" s="48">
        <v>2</v>
      </c>
      <c r="M17" s="48">
        <v>0</v>
      </c>
      <c r="N17" s="48">
        <v>2</v>
      </c>
      <c r="O17" s="48">
        <v>1</v>
      </c>
      <c r="P17" s="49">
        <v>0</v>
      </c>
      <c r="Q17" s="49">
        <v>0</v>
      </c>
      <c r="R17" s="48">
        <v>1</v>
      </c>
      <c r="S17" s="48">
        <v>0</v>
      </c>
      <c r="T17" s="48">
        <v>2</v>
      </c>
      <c r="U17" s="48">
        <v>2</v>
      </c>
      <c r="V17" s="48">
        <v>1</v>
      </c>
      <c r="W17" s="49">
        <v>0.5</v>
      </c>
      <c r="X17" s="49">
        <v>0.5</v>
      </c>
      <c r="Y17" s="78"/>
      <c r="Z17" s="78"/>
      <c r="AA17" s="78" t="s">
        <v>451</v>
      </c>
      <c r="AB17" s="84" t="s">
        <v>1897</v>
      </c>
      <c r="AC17" s="84" t="s">
        <v>2034</v>
      </c>
      <c r="AD17" s="84"/>
      <c r="AE17" s="84" t="s">
        <v>316</v>
      </c>
      <c r="AF17" s="84" t="s">
        <v>2102</v>
      </c>
      <c r="AG17" s="121">
        <v>2</v>
      </c>
      <c r="AH17" s="124">
        <v>5</v>
      </c>
      <c r="AI17" s="121">
        <v>2</v>
      </c>
      <c r="AJ17" s="124">
        <v>5</v>
      </c>
      <c r="AK17" s="121">
        <v>0</v>
      </c>
      <c r="AL17" s="124">
        <v>0</v>
      </c>
      <c r="AM17" s="121">
        <v>36</v>
      </c>
      <c r="AN17" s="124">
        <v>90</v>
      </c>
      <c r="AO17" s="121">
        <v>40</v>
      </c>
    </row>
    <row r="18" spans="1:41" ht="15">
      <c r="A18" s="87" t="s">
        <v>1690</v>
      </c>
      <c r="B18" s="65" t="s">
        <v>1705</v>
      </c>
      <c r="C18" s="65" t="s">
        <v>59</v>
      </c>
      <c r="D18" s="110"/>
      <c r="E18" s="109"/>
      <c r="F18" s="111" t="s">
        <v>2517</v>
      </c>
      <c r="G18" s="112"/>
      <c r="H18" s="112"/>
      <c r="I18" s="113">
        <v>18</v>
      </c>
      <c r="J18" s="114"/>
      <c r="K18" s="48">
        <v>2</v>
      </c>
      <c r="L18" s="48">
        <v>2</v>
      </c>
      <c r="M18" s="48">
        <v>0</v>
      </c>
      <c r="N18" s="48">
        <v>2</v>
      </c>
      <c r="O18" s="48">
        <v>1</v>
      </c>
      <c r="P18" s="49">
        <v>0</v>
      </c>
      <c r="Q18" s="49">
        <v>0</v>
      </c>
      <c r="R18" s="48">
        <v>1</v>
      </c>
      <c r="S18" s="48">
        <v>0</v>
      </c>
      <c r="T18" s="48">
        <v>2</v>
      </c>
      <c r="U18" s="48">
        <v>2</v>
      </c>
      <c r="V18" s="48">
        <v>1</v>
      </c>
      <c r="W18" s="49">
        <v>0.5</v>
      </c>
      <c r="X18" s="49">
        <v>0.5</v>
      </c>
      <c r="Y18" s="78"/>
      <c r="Z18" s="78"/>
      <c r="AA18" s="78" t="s">
        <v>451</v>
      </c>
      <c r="AB18" s="84" t="s">
        <v>1898</v>
      </c>
      <c r="AC18" s="84" t="s">
        <v>2035</v>
      </c>
      <c r="AD18" s="84"/>
      <c r="AE18" s="84" t="s">
        <v>308</v>
      </c>
      <c r="AF18" s="84" t="s">
        <v>2103</v>
      </c>
      <c r="AG18" s="121">
        <v>6</v>
      </c>
      <c r="AH18" s="124">
        <v>9.090909090909092</v>
      </c>
      <c r="AI18" s="121">
        <v>0</v>
      </c>
      <c r="AJ18" s="124">
        <v>0</v>
      </c>
      <c r="AK18" s="121">
        <v>0</v>
      </c>
      <c r="AL18" s="124">
        <v>0</v>
      </c>
      <c r="AM18" s="121">
        <v>60</v>
      </c>
      <c r="AN18" s="124">
        <v>90.9090909090909</v>
      </c>
      <c r="AO18" s="121">
        <v>66</v>
      </c>
    </row>
    <row r="19" spans="1:41" ht="15">
      <c r="A19" s="87" t="s">
        <v>1691</v>
      </c>
      <c r="B19" s="65" t="s">
        <v>1706</v>
      </c>
      <c r="C19" s="65" t="s">
        <v>59</v>
      </c>
      <c r="D19" s="110"/>
      <c r="E19" s="109"/>
      <c r="F19" s="111" t="s">
        <v>2518</v>
      </c>
      <c r="G19" s="112"/>
      <c r="H19" s="112"/>
      <c r="I19" s="113">
        <v>19</v>
      </c>
      <c r="J19" s="114"/>
      <c r="K19" s="48">
        <v>2</v>
      </c>
      <c r="L19" s="48">
        <v>0</v>
      </c>
      <c r="M19" s="48">
        <v>4</v>
      </c>
      <c r="N19" s="48">
        <v>4</v>
      </c>
      <c r="O19" s="48">
        <v>2</v>
      </c>
      <c r="P19" s="49">
        <v>0</v>
      </c>
      <c r="Q19" s="49">
        <v>0</v>
      </c>
      <c r="R19" s="48">
        <v>1</v>
      </c>
      <c r="S19" s="48">
        <v>0</v>
      </c>
      <c r="T19" s="48">
        <v>2</v>
      </c>
      <c r="U19" s="48">
        <v>4</v>
      </c>
      <c r="V19" s="48">
        <v>1</v>
      </c>
      <c r="W19" s="49">
        <v>0.5</v>
      </c>
      <c r="X19" s="49">
        <v>0.5</v>
      </c>
      <c r="Y19" s="78"/>
      <c r="Z19" s="78"/>
      <c r="AA19" s="78" t="s">
        <v>469</v>
      </c>
      <c r="AB19" s="84" t="s">
        <v>1899</v>
      </c>
      <c r="AC19" s="84" t="s">
        <v>2036</v>
      </c>
      <c r="AD19" s="84"/>
      <c r="AE19" s="84" t="s">
        <v>302</v>
      </c>
      <c r="AF19" s="84" t="s">
        <v>2104</v>
      </c>
      <c r="AG19" s="121">
        <v>6</v>
      </c>
      <c r="AH19" s="124">
        <v>6.0606060606060606</v>
      </c>
      <c r="AI19" s="121">
        <v>0</v>
      </c>
      <c r="AJ19" s="124">
        <v>0</v>
      </c>
      <c r="AK19" s="121">
        <v>0</v>
      </c>
      <c r="AL19" s="124">
        <v>0</v>
      </c>
      <c r="AM19" s="121">
        <v>93</v>
      </c>
      <c r="AN19" s="124">
        <v>93.93939393939394</v>
      </c>
      <c r="AO19" s="121">
        <v>99</v>
      </c>
    </row>
    <row r="20" spans="1:41" ht="15">
      <c r="A20" s="87" t="s">
        <v>1692</v>
      </c>
      <c r="B20" s="65" t="s">
        <v>1707</v>
      </c>
      <c r="C20" s="65" t="s">
        <v>59</v>
      </c>
      <c r="D20" s="110"/>
      <c r="E20" s="109"/>
      <c r="F20" s="111" t="s">
        <v>2519</v>
      </c>
      <c r="G20" s="112"/>
      <c r="H20" s="112"/>
      <c r="I20" s="113">
        <v>20</v>
      </c>
      <c r="J20" s="114"/>
      <c r="K20" s="48">
        <v>2</v>
      </c>
      <c r="L20" s="48">
        <v>2</v>
      </c>
      <c r="M20" s="48">
        <v>0</v>
      </c>
      <c r="N20" s="48">
        <v>2</v>
      </c>
      <c r="O20" s="48">
        <v>1</v>
      </c>
      <c r="P20" s="49">
        <v>0</v>
      </c>
      <c r="Q20" s="49">
        <v>0</v>
      </c>
      <c r="R20" s="48">
        <v>1</v>
      </c>
      <c r="S20" s="48">
        <v>0</v>
      </c>
      <c r="T20" s="48">
        <v>2</v>
      </c>
      <c r="U20" s="48">
        <v>2</v>
      </c>
      <c r="V20" s="48">
        <v>1</v>
      </c>
      <c r="W20" s="49">
        <v>0.5</v>
      </c>
      <c r="X20" s="49">
        <v>0.5</v>
      </c>
      <c r="Y20" s="78"/>
      <c r="Z20" s="78"/>
      <c r="AA20" s="78" t="s">
        <v>451</v>
      </c>
      <c r="AB20" s="84" t="s">
        <v>1900</v>
      </c>
      <c r="AC20" s="84" t="s">
        <v>2037</v>
      </c>
      <c r="AD20" s="84"/>
      <c r="AE20" s="84" t="s">
        <v>291</v>
      </c>
      <c r="AF20" s="84" t="s">
        <v>2105</v>
      </c>
      <c r="AG20" s="121">
        <v>4</v>
      </c>
      <c r="AH20" s="124">
        <v>13.333333333333334</v>
      </c>
      <c r="AI20" s="121">
        <v>2</v>
      </c>
      <c r="AJ20" s="124">
        <v>6.666666666666667</v>
      </c>
      <c r="AK20" s="121">
        <v>0</v>
      </c>
      <c r="AL20" s="124">
        <v>0</v>
      </c>
      <c r="AM20" s="121">
        <v>24</v>
      </c>
      <c r="AN20" s="124">
        <v>80</v>
      </c>
      <c r="AO20" s="121">
        <v>30</v>
      </c>
    </row>
    <row r="21" spans="1:41" ht="15">
      <c r="A21" s="87" t="s">
        <v>1693</v>
      </c>
      <c r="B21" s="65" t="s">
        <v>1708</v>
      </c>
      <c r="C21" s="65" t="s">
        <v>59</v>
      </c>
      <c r="D21" s="110"/>
      <c r="E21" s="109"/>
      <c r="F21" s="111" t="s">
        <v>2520</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c r="Z21" s="78"/>
      <c r="AA21" s="78" t="s">
        <v>451</v>
      </c>
      <c r="AB21" s="84" t="s">
        <v>1901</v>
      </c>
      <c r="AC21" s="84" t="s">
        <v>2038</v>
      </c>
      <c r="AD21" s="84"/>
      <c r="AE21" s="84" t="s">
        <v>285</v>
      </c>
      <c r="AF21" s="84" t="s">
        <v>2106</v>
      </c>
      <c r="AG21" s="121">
        <v>0</v>
      </c>
      <c r="AH21" s="124">
        <v>0</v>
      </c>
      <c r="AI21" s="121">
        <v>0</v>
      </c>
      <c r="AJ21" s="124">
        <v>0</v>
      </c>
      <c r="AK21" s="121">
        <v>0</v>
      </c>
      <c r="AL21" s="124">
        <v>0</v>
      </c>
      <c r="AM21" s="121">
        <v>20</v>
      </c>
      <c r="AN21" s="124">
        <v>100</v>
      </c>
      <c r="AO21" s="121">
        <v>20</v>
      </c>
    </row>
    <row r="22" spans="1:41" ht="15">
      <c r="A22" s="87" t="s">
        <v>1694</v>
      </c>
      <c r="B22" s="65" t="s">
        <v>1709</v>
      </c>
      <c r="C22" s="65" t="s">
        <v>59</v>
      </c>
      <c r="D22" s="110"/>
      <c r="E22" s="109"/>
      <c r="F22" s="111" t="s">
        <v>2521</v>
      </c>
      <c r="G22" s="112"/>
      <c r="H22" s="112"/>
      <c r="I22" s="113">
        <v>22</v>
      </c>
      <c r="J22" s="114"/>
      <c r="K22" s="48">
        <v>2</v>
      </c>
      <c r="L22" s="48">
        <v>2</v>
      </c>
      <c r="M22" s="48">
        <v>0</v>
      </c>
      <c r="N22" s="48">
        <v>2</v>
      </c>
      <c r="O22" s="48">
        <v>1</v>
      </c>
      <c r="P22" s="49">
        <v>0</v>
      </c>
      <c r="Q22" s="49">
        <v>0</v>
      </c>
      <c r="R22" s="48">
        <v>1</v>
      </c>
      <c r="S22" s="48">
        <v>0</v>
      </c>
      <c r="T22" s="48">
        <v>2</v>
      </c>
      <c r="U22" s="48">
        <v>2</v>
      </c>
      <c r="V22" s="48">
        <v>1</v>
      </c>
      <c r="W22" s="49">
        <v>0.5</v>
      </c>
      <c r="X22" s="49">
        <v>0.5</v>
      </c>
      <c r="Y22" s="78" t="s">
        <v>435</v>
      </c>
      <c r="Z22" s="78" t="s">
        <v>447</v>
      </c>
      <c r="AA22" s="78" t="s">
        <v>464</v>
      </c>
      <c r="AB22" s="84" t="s">
        <v>1902</v>
      </c>
      <c r="AC22" s="84" t="s">
        <v>2039</v>
      </c>
      <c r="AD22" s="84"/>
      <c r="AE22" s="84" t="s">
        <v>279</v>
      </c>
      <c r="AF22" s="84" t="s">
        <v>2107</v>
      </c>
      <c r="AG22" s="121">
        <v>0</v>
      </c>
      <c r="AH22" s="124">
        <v>0</v>
      </c>
      <c r="AI22" s="121">
        <v>0</v>
      </c>
      <c r="AJ22" s="124">
        <v>0</v>
      </c>
      <c r="AK22" s="121">
        <v>0</v>
      </c>
      <c r="AL22" s="124">
        <v>0</v>
      </c>
      <c r="AM22" s="121">
        <v>57</v>
      </c>
      <c r="AN22" s="124">
        <v>100</v>
      </c>
      <c r="AO22" s="121">
        <v>57</v>
      </c>
    </row>
    <row r="23" spans="1:41" ht="15">
      <c r="A23" s="87" t="s">
        <v>1695</v>
      </c>
      <c r="B23" s="65" t="s">
        <v>1710</v>
      </c>
      <c r="C23" s="65" t="s">
        <v>59</v>
      </c>
      <c r="D23" s="110"/>
      <c r="E23" s="109"/>
      <c r="F23" s="111" t="s">
        <v>2522</v>
      </c>
      <c r="G23" s="112"/>
      <c r="H23" s="112"/>
      <c r="I23" s="113">
        <v>23</v>
      </c>
      <c r="J23" s="114"/>
      <c r="K23" s="48">
        <v>2</v>
      </c>
      <c r="L23" s="48">
        <v>2</v>
      </c>
      <c r="M23" s="48">
        <v>0</v>
      </c>
      <c r="N23" s="48">
        <v>2</v>
      </c>
      <c r="O23" s="48">
        <v>1</v>
      </c>
      <c r="P23" s="49">
        <v>0</v>
      </c>
      <c r="Q23" s="49">
        <v>0</v>
      </c>
      <c r="R23" s="48">
        <v>1</v>
      </c>
      <c r="S23" s="48">
        <v>0</v>
      </c>
      <c r="T23" s="48">
        <v>2</v>
      </c>
      <c r="U23" s="48">
        <v>2</v>
      </c>
      <c r="V23" s="48">
        <v>1</v>
      </c>
      <c r="W23" s="49">
        <v>0.5</v>
      </c>
      <c r="X23" s="49">
        <v>0.5</v>
      </c>
      <c r="Y23" s="78" t="s">
        <v>430</v>
      </c>
      <c r="Z23" s="78" t="s">
        <v>445</v>
      </c>
      <c r="AA23" s="78" t="s">
        <v>451</v>
      </c>
      <c r="AB23" s="84" t="s">
        <v>1903</v>
      </c>
      <c r="AC23" s="84" t="s">
        <v>2040</v>
      </c>
      <c r="AD23" s="84"/>
      <c r="AE23" s="84" t="s">
        <v>255</v>
      </c>
      <c r="AF23" s="84" t="s">
        <v>2108</v>
      </c>
      <c r="AG23" s="121">
        <v>0</v>
      </c>
      <c r="AH23" s="124">
        <v>0</v>
      </c>
      <c r="AI23" s="121">
        <v>2</v>
      </c>
      <c r="AJ23" s="124">
        <v>7.6923076923076925</v>
      </c>
      <c r="AK23" s="121">
        <v>0</v>
      </c>
      <c r="AL23" s="124">
        <v>0</v>
      </c>
      <c r="AM23" s="121">
        <v>24</v>
      </c>
      <c r="AN23" s="124">
        <v>92.3076923076923</v>
      </c>
      <c r="AO23" s="121">
        <v>26</v>
      </c>
    </row>
    <row r="24" spans="1:41" ht="15">
      <c r="A24" s="87" t="s">
        <v>1696</v>
      </c>
      <c r="B24" s="65" t="s">
        <v>1711</v>
      </c>
      <c r="C24" s="65" t="s">
        <v>59</v>
      </c>
      <c r="D24" s="110"/>
      <c r="E24" s="109"/>
      <c r="F24" s="111" t="s">
        <v>2523</v>
      </c>
      <c r="G24" s="112"/>
      <c r="H24" s="112"/>
      <c r="I24" s="113">
        <v>24</v>
      </c>
      <c r="J24" s="114"/>
      <c r="K24" s="48">
        <v>2</v>
      </c>
      <c r="L24" s="48">
        <v>2</v>
      </c>
      <c r="M24" s="48">
        <v>0</v>
      </c>
      <c r="N24" s="48">
        <v>2</v>
      </c>
      <c r="O24" s="48">
        <v>1</v>
      </c>
      <c r="P24" s="49">
        <v>0</v>
      </c>
      <c r="Q24" s="49">
        <v>0</v>
      </c>
      <c r="R24" s="48">
        <v>1</v>
      </c>
      <c r="S24" s="48">
        <v>0</v>
      </c>
      <c r="T24" s="48">
        <v>2</v>
      </c>
      <c r="U24" s="48">
        <v>2</v>
      </c>
      <c r="V24" s="48">
        <v>1</v>
      </c>
      <c r="W24" s="49">
        <v>0.5</v>
      </c>
      <c r="X24" s="49">
        <v>0.5</v>
      </c>
      <c r="Y24" s="78" t="s">
        <v>429</v>
      </c>
      <c r="Z24" s="78" t="s">
        <v>440</v>
      </c>
      <c r="AA24" s="78" t="s">
        <v>451</v>
      </c>
      <c r="AB24" s="84" t="s">
        <v>1904</v>
      </c>
      <c r="AC24" s="84" t="s">
        <v>2041</v>
      </c>
      <c r="AD24" s="84"/>
      <c r="AE24" s="84" t="s">
        <v>251</v>
      </c>
      <c r="AF24" s="84" t="s">
        <v>2109</v>
      </c>
      <c r="AG24" s="121">
        <v>3</v>
      </c>
      <c r="AH24" s="124">
        <v>4.545454545454546</v>
      </c>
      <c r="AI24" s="121">
        <v>0</v>
      </c>
      <c r="AJ24" s="124">
        <v>0</v>
      </c>
      <c r="AK24" s="121">
        <v>0</v>
      </c>
      <c r="AL24" s="124">
        <v>0</v>
      </c>
      <c r="AM24" s="121">
        <v>63</v>
      </c>
      <c r="AN24" s="124">
        <v>95.45454545454545</v>
      </c>
      <c r="AO24" s="121">
        <v>66</v>
      </c>
    </row>
    <row r="25" spans="1:41" ht="15">
      <c r="A25" s="87" t="s">
        <v>1697</v>
      </c>
      <c r="B25" s="65" t="s">
        <v>1712</v>
      </c>
      <c r="C25" s="65" t="s">
        <v>59</v>
      </c>
      <c r="D25" s="110"/>
      <c r="E25" s="109"/>
      <c r="F25" s="111" t="s">
        <v>2524</v>
      </c>
      <c r="G25" s="112"/>
      <c r="H25" s="112"/>
      <c r="I25" s="113">
        <v>25</v>
      </c>
      <c r="J25" s="114"/>
      <c r="K25" s="48">
        <v>2</v>
      </c>
      <c r="L25" s="48">
        <v>2</v>
      </c>
      <c r="M25" s="48">
        <v>0</v>
      </c>
      <c r="N25" s="48">
        <v>2</v>
      </c>
      <c r="O25" s="48">
        <v>1</v>
      </c>
      <c r="P25" s="49">
        <v>0</v>
      </c>
      <c r="Q25" s="49">
        <v>0</v>
      </c>
      <c r="R25" s="48">
        <v>1</v>
      </c>
      <c r="S25" s="48">
        <v>0</v>
      </c>
      <c r="T25" s="48">
        <v>2</v>
      </c>
      <c r="U25" s="48">
        <v>2</v>
      </c>
      <c r="V25" s="48">
        <v>1</v>
      </c>
      <c r="W25" s="49">
        <v>0.5</v>
      </c>
      <c r="X25" s="49">
        <v>0.5</v>
      </c>
      <c r="Y25" s="78" t="s">
        <v>428</v>
      </c>
      <c r="Z25" s="78" t="s">
        <v>444</v>
      </c>
      <c r="AA25" s="78" t="s">
        <v>451</v>
      </c>
      <c r="AB25" s="84" t="s">
        <v>1905</v>
      </c>
      <c r="AC25" s="84" t="s">
        <v>2042</v>
      </c>
      <c r="AD25" s="84"/>
      <c r="AE25" s="84" t="s">
        <v>245</v>
      </c>
      <c r="AF25" s="84" t="s">
        <v>2110</v>
      </c>
      <c r="AG25" s="121">
        <v>0</v>
      </c>
      <c r="AH25" s="124">
        <v>0</v>
      </c>
      <c r="AI25" s="121">
        <v>3</v>
      </c>
      <c r="AJ25" s="124">
        <v>4.411764705882353</v>
      </c>
      <c r="AK25" s="121">
        <v>0</v>
      </c>
      <c r="AL25" s="124">
        <v>0</v>
      </c>
      <c r="AM25" s="121">
        <v>65</v>
      </c>
      <c r="AN25" s="124">
        <v>95.58823529411765</v>
      </c>
      <c r="AO25" s="121">
        <v>68</v>
      </c>
    </row>
    <row r="26" spans="1:41" ht="15">
      <c r="A26" s="87" t="s">
        <v>1698</v>
      </c>
      <c r="B26" s="65" t="s">
        <v>1713</v>
      </c>
      <c r="C26" s="65" t="s">
        <v>59</v>
      </c>
      <c r="D26" s="110"/>
      <c r="E26" s="109"/>
      <c r="F26" s="111" t="s">
        <v>1698</v>
      </c>
      <c r="G26" s="112"/>
      <c r="H26" s="112"/>
      <c r="I26" s="113">
        <v>26</v>
      </c>
      <c r="J26" s="114"/>
      <c r="K26" s="48">
        <v>2</v>
      </c>
      <c r="L26" s="48">
        <v>1</v>
      </c>
      <c r="M26" s="48">
        <v>0</v>
      </c>
      <c r="N26" s="48">
        <v>1</v>
      </c>
      <c r="O26" s="48">
        <v>0</v>
      </c>
      <c r="P26" s="49">
        <v>0</v>
      </c>
      <c r="Q26" s="49">
        <v>0</v>
      </c>
      <c r="R26" s="48">
        <v>1</v>
      </c>
      <c r="S26" s="48">
        <v>0</v>
      </c>
      <c r="T26" s="48">
        <v>2</v>
      </c>
      <c r="U26" s="48">
        <v>1</v>
      </c>
      <c r="V26" s="48">
        <v>1</v>
      </c>
      <c r="W26" s="49">
        <v>0.5</v>
      </c>
      <c r="X26" s="49">
        <v>0.5</v>
      </c>
      <c r="Y26" s="78" t="s">
        <v>425</v>
      </c>
      <c r="Z26" s="78" t="s">
        <v>443</v>
      </c>
      <c r="AA26" s="78" t="s">
        <v>455</v>
      </c>
      <c r="AB26" s="84" t="s">
        <v>835</v>
      </c>
      <c r="AC26" s="84" t="s">
        <v>835</v>
      </c>
      <c r="AD26" s="84"/>
      <c r="AE26" s="84" t="s">
        <v>327</v>
      </c>
      <c r="AF26" s="84" t="s">
        <v>2111</v>
      </c>
      <c r="AG26" s="121">
        <v>0</v>
      </c>
      <c r="AH26" s="124">
        <v>0</v>
      </c>
      <c r="AI26" s="121">
        <v>1</v>
      </c>
      <c r="AJ26" s="124">
        <v>6.25</v>
      </c>
      <c r="AK26" s="121">
        <v>0</v>
      </c>
      <c r="AL26" s="124">
        <v>0</v>
      </c>
      <c r="AM26" s="121">
        <v>15</v>
      </c>
      <c r="AN26" s="124">
        <v>93.75</v>
      </c>
      <c r="AO26" s="121">
        <v>16</v>
      </c>
    </row>
    <row r="27" spans="1:41" ht="15">
      <c r="A27" s="87" t="s">
        <v>1699</v>
      </c>
      <c r="B27" s="65" t="s">
        <v>1702</v>
      </c>
      <c r="C27" s="65" t="s">
        <v>61</v>
      </c>
      <c r="D27" s="110"/>
      <c r="E27" s="109"/>
      <c r="F27" s="111" t="s">
        <v>2525</v>
      </c>
      <c r="G27" s="112"/>
      <c r="H27" s="112"/>
      <c r="I27" s="113">
        <v>27</v>
      </c>
      <c r="J27" s="114"/>
      <c r="K27" s="48">
        <v>2</v>
      </c>
      <c r="L27" s="48">
        <v>2</v>
      </c>
      <c r="M27" s="48">
        <v>0</v>
      </c>
      <c r="N27" s="48">
        <v>2</v>
      </c>
      <c r="O27" s="48">
        <v>1</v>
      </c>
      <c r="P27" s="49">
        <v>0</v>
      </c>
      <c r="Q27" s="49">
        <v>0</v>
      </c>
      <c r="R27" s="48">
        <v>1</v>
      </c>
      <c r="S27" s="48">
        <v>0</v>
      </c>
      <c r="T27" s="48">
        <v>2</v>
      </c>
      <c r="U27" s="48">
        <v>2</v>
      </c>
      <c r="V27" s="48">
        <v>1</v>
      </c>
      <c r="W27" s="49">
        <v>0.5</v>
      </c>
      <c r="X27" s="49">
        <v>0.5</v>
      </c>
      <c r="Y27" s="78"/>
      <c r="Z27" s="78"/>
      <c r="AA27" s="78" t="s">
        <v>451</v>
      </c>
      <c r="AB27" s="84" t="s">
        <v>1906</v>
      </c>
      <c r="AC27" s="84" t="s">
        <v>2043</v>
      </c>
      <c r="AD27" s="84"/>
      <c r="AE27" s="84" t="s">
        <v>228</v>
      </c>
      <c r="AF27" s="84" t="s">
        <v>2112</v>
      </c>
      <c r="AG27" s="121">
        <v>0</v>
      </c>
      <c r="AH27" s="124">
        <v>0</v>
      </c>
      <c r="AI27" s="121">
        <v>0</v>
      </c>
      <c r="AJ27" s="124">
        <v>0</v>
      </c>
      <c r="AK27" s="121">
        <v>0</v>
      </c>
      <c r="AL27" s="124">
        <v>0</v>
      </c>
      <c r="AM27" s="121">
        <v>12</v>
      </c>
      <c r="AN27" s="124">
        <v>100</v>
      </c>
      <c r="AO27" s="121">
        <v>12</v>
      </c>
    </row>
    <row r="28" spans="1:41" ht="15">
      <c r="A28" s="87" t="s">
        <v>1700</v>
      </c>
      <c r="B28" s="65" t="s">
        <v>1703</v>
      </c>
      <c r="C28" s="65" t="s">
        <v>61</v>
      </c>
      <c r="D28" s="110"/>
      <c r="E28" s="109"/>
      <c r="F28" s="111" t="s">
        <v>2526</v>
      </c>
      <c r="G28" s="112"/>
      <c r="H28" s="112"/>
      <c r="I28" s="113">
        <v>28</v>
      </c>
      <c r="J28" s="114"/>
      <c r="K28" s="48">
        <v>2</v>
      </c>
      <c r="L28" s="48">
        <v>2</v>
      </c>
      <c r="M28" s="48">
        <v>0</v>
      </c>
      <c r="N28" s="48">
        <v>2</v>
      </c>
      <c r="O28" s="48">
        <v>1</v>
      </c>
      <c r="P28" s="49">
        <v>0</v>
      </c>
      <c r="Q28" s="49">
        <v>0</v>
      </c>
      <c r="R28" s="48">
        <v>1</v>
      </c>
      <c r="S28" s="48">
        <v>0</v>
      </c>
      <c r="T28" s="48">
        <v>2</v>
      </c>
      <c r="U28" s="48">
        <v>2</v>
      </c>
      <c r="V28" s="48">
        <v>1</v>
      </c>
      <c r="W28" s="49">
        <v>0.5</v>
      </c>
      <c r="X28" s="49">
        <v>0.5</v>
      </c>
      <c r="Y28" s="78" t="s">
        <v>423</v>
      </c>
      <c r="Z28" s="78" t="s">
        <v>441</v>
      </c>
      <c r="AA28" s="78" t="s">
        <v>451</v>
      </c>
      <c r="AB28" s="84" t="s">
        <v>1907</v>
      </c>
      <c r="AC28" s="84" t="s">
        <v>2044</v>
      </c>
      <c r="AD28" s="84"/>
      <c r="AE28" s="84" t="s">
        <v>222</v>
      </c>
      <c r="AF28" s="84" t="s">
        <v>2113</v>
      </c>
      <c r="AG28" s="121">
        <v>4</v>
      </c>
      <c r="AH28" s="124">
        <v>18.181818181818183</v>
      </c>
      <c r="AI28" s="121">
        <v>0</v>
      </c>
      <c r="AJ28" s="124">
        <v>0</v>
      </c>
      <c r="AK28" s="121">
        <v>0</v>
      </c>
      <c r="AL28" s="124">
        <v>0</v>
      </c>
      <c r="AM28" s="121">
        <v>18</v>
      </c>
      <c r="AN28" s="124">
        <v>81.81818181818181</v>
      </c>
      <c r="AO28" s="121">
        <v>22</v>
      </c>
    </row>
    <row r="29" spans="1:41" ht="15">
      <c r="A29" s="87" t="s">
        <v>1701</v>
      </c>
      <c r="B29" s="65" t="s">
        <v>1704</v>
      </c>
      <c r="C29" s="65" t="s">
        <v>61</v>
      </c>
      <c r="D29" s="110"/>
      <c r="E29" s="109"/>
      <c r="F29" s="111" t="s">
        <v>2527</v>
      </c>
      <c r="G29" s="112"/>
      <c r="H29" s="112"/>
      <c r="I29" s="113">
        <v>29</v>
      </c>
      <c r="J29" s="114"/>
      <c r="K29" s="48">
        <v>2</v>
      </c>
      <c r="L29" s="48">
        <v>2</v>
      </c>
      <c r="M29" s="48">
        <v>0</v>
      </c>
      <c r="N29" s="48">
        <v>2</v>
      </c>
      <c r="O29" s="48">
        <v>1</v>
      </c>
      <c r="P29" s="49">
        <v>0</v>
      </c>
      <c r="Q29" s="49">
        <v>0</v>
      </c>
      <c r="R29" s="48">
        <v>1</v>
      </c>
      <c r="S29" s="48">
        <v>0</v>
      </c>
      <c r="T29" s="48">
        <v>2</v>
      </c>
      <c r="U29" s="48">
        <v>2</v>
      </c>
      <c r="V29" s="48">
        <v>1</v>
      </c>
      <c r="W29" s="49">
        <v>0.5</v>
      </c>
      <c r="X29" s="49">
        <v>0.5</v>
      </c>
      <c r="Y29" s="78"/>
      <c r="Z29" s="78"/>
      <c r="AA29" s="78" t="s">
        <v>452</v>
      </c>
      <c r="AB29" s="84" t="s">
        <v>1908</v>
      </c>
      <c r="AC29" s="84" t="s">
        <v>2045</v>
      </c>
      <c r="AD29" s="84"/>
      <c r="AE29" s="84" t="s">
        <v>219</v>
      </c>
      <c r="AF29" s="84" t="s">
        <v>2114</v>
      </c>
      <c r="AG29" s="121">
        <v>3</v>
      </c>
      <c r="AH29" s="124">
        <v>4.3478260869565215</v>
      </c>
      <c r="AI29" s="121">
        <v>3</v>
      </c>
      <c r="AJ29" s="124">
        <v>4.3478260869565215</v>
      </c>
      <c r="AK29" s="121">
        <v>0</v>
      </c>
      <c r="AL29" s="124">
        <v>0</v>
      </c>
      <c r="AM29" s="121">
        <v>63</v>
      </c>
      <c r="AN29" s="124">
        <v>91.30434782608695</v>
      </c>
      <c r="AO29" s="121">
        <v>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1675</v>
      </c>
      <c r="B2" s="84" t="s">
        <v>290</v>
      </c>
      <c r="C2" s="78">
        <f>VLOOKUP(GroupVertices[[#This Row],[Vertex]],Vertices[],MATCH("ID",Vertices[[#Headers],[Vertex]:[Vertex Content Word Count]],0),FALSE)</f>
        <v>95</v>
      </c>
    </row>
    <row r="3" spans="1:3" ht="15">
      <c r="A3" s="78" t="s">
        <v>1675</v>
      </c>
      <c r="B3" s="84" t="s">
        <v>289</v>
      </c>
      <c r="C3" s="78">
        <f>VLOOKUP(GroupVertices[[#This Row],[Vertex]],Vertices[],MATCH("ID",Vertices[[#Headers],[Vertex]:[Vertex Content Word Count]],0),FALSE)</f>
        <v>94</v>
      </c>
    </row>
    <row r="4" spans="1:3" ht="15">
      <c r="A4" s="78" t="s">
        <v>1675</v>
      </c>
      <c r="B4" s="84" t="s">
        <v>324</v>
      </c>
      <c r="C4" s="78">
        <f>VLOOKUP(GroupVertices[[#This Row],[Vertex]],Vertices[],MATCH("ID",Vertices[[#Headers],[Vertex]:[Vertex Content Word Count]],0),FALSE)</f>
        <v>4</v>
      </c>
    </row>
    <row r="5" spans="1:3" ht="15">
      <c r="A5" s="78" t="s">
        <v>1675</v>
      </c>
      <c r="B5" s="84" t="s">
        <v>273</v>
      </c>
      <c r="C5" s="78">
        <f>VLOOKUP(GroupVertices[[#This Row],[Vertex]],Vertices[],MATCH("ID",Vertices[[#Headers],[Vertex]:[Vertex Content Word Count]],0),FALSE)</f>
        <v>80</v>
      </c>
    </row>
    <row r="6" spans="1:3" ht="15">
      <c r="A6" s="78" t="s">
        <v>1675</v>
      </c>
      <c r="B6" s="84" t="s">
        <v>272</v>
      </c>
      <c r="C6" s="78">
        <f>VLOOKUP(GroupVertices[[#This Row],[Vertex]],Vertices[],MATCH("ID",Vertices[[#Headers],[Vertex]:[Vertex Content Word Count]],0),FALSE)</f>
        <v>48</v>
      </c>
    </row>
    <row r="7" spans="1:3" ht="15">
      <c r="A7" s="78" t="s">
        <v>1675</v>
      </c>
      <c r="B7" s="84" t="s">
        <v>271</v>
      </c>
      <c r="C7" s="78">
        <f>VLOOKUP(GroupVertices[[#This Row],[Vertex]],Vertices[],MATCH("ID",Vertices[[#Headers],[Vertex]:[Vertex Content Word Count]],0),FALSE)</f>
        <v>79</v>
      </c>
    </row>
    <row r="8" spans="1:3" ht="15">
      <c r="A8" s="78" t="s">
        <v>1675</v>
      </c>
      <c r="B8" s="84" t="s">
        <v>270</v>
      </c>
      <c r="C8" s="78">
        <f>VLOOKUP(GroupVertices[[#This Row],[Vertex]],Vertices[],MATCH("ID",Vertices[[#Headers],[Vertex]:[Vertex Content Word Count]],0),FALSE)</f>
        <v>22</v>
      </c>
    </row>
    <row r="9" spans="1:3" ht="15">
      <c r="A9" s="78" t="s">
        <v>1675</v>
      </c>
      <c r="B9" s="84" t="s">
        <v>325</v>
      </c>
      <c r="C9" s="78">
        <f>VLOOKUP(GroupVertices[[#This Row],[Vertex]],Vertices[],MATCH("ID",Vertices[[#Headers],[Vertex]:[Vertex Content Word Count]],0),FALSE)</f>
        <v>13</v>
      </c>
    </row>
    <row r="10" spans="1:3" ht="15">
      <c r="A10" s="78" t="s">
        <v>1675</v>
      </c>
      <c r="B10" s="84" t="s">
        <v>258</v>
      </c>
      <c r="C10" s="78">
        <f>VLOOKUP(GroupVertices[[#This Row],[Vertex]],Vertices[],MATCH("ID",Vertices[[#Headers],[Vertex]:[Vertex Content Word Count]],0),FALSE)</f>
        <v>65</v>
      </c>
    </row>
    <row r="11" spans="1:3" ht="15">
      <c r="A11" s="78" t="s">
        <v>1675</v>
      </c>
      <c r="B11" s="84" t="s">
        <v>257</v>
      </c>
      <c r="C11" s="78">
        <f>VLOOKUP(GroupVertices[[#This Row],[Vertex]],Vertices[],MATCH("ID",Vertices[[#Headers],[Vertex]:[Vertex Content Word Count]],0),FALSE)</f>
        <v>5</v>
      </c>
    </row>
    <row r="12" spans="1:3" ht="15">
      <c r="A12" s="78" t="s">
        <v>1675</v>
      </c>
      <c r="B12" s="84" t="s">
        <v>250</v>
      </c>
      <c r="C12" s="78">
        <f>VLOOKUP(GroupVertices[[#This Row],[Vertex]],Vertices[],MATCH("ID",Vertices[[#Headers],[Vertex]:[Vertex Content Word Count]],0),FALSE)</f>
        <v>57</v>
      </c>
    </row>
    <row r="13" spans="1:3" ht="15">
      <c r="A13" s="78" t="s">
        <v>1675</v>
      </c>
      <c r="B13" s="84" t="s">
        <v>243</v>
      </c>
      <c r="C13" s="78">
        <f>VLOOKUP(GroupVertices[[#This Row],[Vertex]],Vertices[],MATCH("ID",Vertices[[#Headers],[Vertex]:[Vertex Content Word Count]],0),FALSE)</f>
        <v>47</v>
      </c>
    </row>
    <row r="14" spans="1:3" ht="15">
      <c r="A14" s="78" t="s">
        <v>1675</v>
      </c>
      <c r="B14" s="84" t="s">
        <v>232</v>
      </c>
      <c r="C14" s="78">
        <f>VLOOKUP(GroupVertices[[#This Row],[Vertex]],Vertices[],MATCH("ID",Vertices[[#Headers],[Vertex]:[Vertex Content Word Count]],0),FALSE)</f>
        <v>33</v>
      </c>
    </row>
    <row r="15" spans="1:3" ht="15">
      <c r="A15" s="78" t="s">
        <v>1675</v>
      </c>
      <c r="B15" s="84" t="s">
        <v>225</v>
      </c>
      <c r="C15" s="78">
        <f>VLOOKUP(GroupVertices[[#This Row],[Vertex]],Vertices[],MATCH("ID",Vertices[[#Headers],[Vertex]:[Vertex Content Word Count]],0),FALSE)</f>
        <v>23</v>
      </c>
    </row>
    <row r="16" spans="1:3" ht="15">
      <c r="A16" s="78" t="s">
        <v>1675</v>
      </c>
      <c r="B16" s="84" t="s">
        <v>224</v>
      </c>
      <c r="C16" s="78">
        <f>VLOOKUP(GroupVertices[[#This Row],[Vertex]],Vertices[],MATCH("ID",Vertices[[#Headers],[Vertex]:[Vertex Content Word Count]],0),FALSE)</f>
        <v>21</v>
      </c>
    </row>
    <row r="17" spans="1:3" ht="15">
      <c r="A17" s="78" t="s">
        <v>1675</v>
      </c>
      <c r="B17" s="84" t="s">
        <v>218</v>
      </c>
      <c r="C17" s="78">
        <f>VLOOKUP(GroupVertices[[#This Row],[Vertex]],Vertices[],MATCH("ID",Vertices[[#Headers],[Vertex]:[Vertex Content Word Count]],0),FALSE)</f>
        <v>15</v>
      </c>
    </row>
    <row r="18" spans="1:3" ht="15">
      <c r="A18" s="78" t="s">
        <v>1675</v>
      </c>
      <c r="B18" s="84" t="s">
        <v>217</v>
      </c>
      <c r="C18" s="78">
        <f>VLOOKUP(GroupVertices[[#This Row],[Vertex]],Vertices[],MATCH("ID",Vertices[[#Headers],[Vertex]:[Vertex Content Word Count]],0),FALSE)</f>
        <v>14</v>
      </c>
    </row>
    <row r="19" spans="1:3" ht="15">
      <c r="A19" s="78" t="s">
        <v>1675</v>
      </c>
      <c r="B19" s="84" t="s">
        <v>216</v>
      </c>
      <c r="C19" s="78">
        <f>VLOOKUP(GroupVertices[[#This Row],[Vertex]],Vertices[],MATCH("ID",Vertices[[#Headers],[Vertex]:[Vertex Content Word Count]],0),FALSE)</f>
        <v>12</v>
      </c>
    </row>
    <row r="20" spans="1:3" ht="15">
      <c r="A20" s="78" t="s">
        <v>1675</v>
      </c>
      <c r="B20" s="84" t="s">
        <v>212</v>
      </c>
      <c r="C20" s="78">
        <f>VLOOKUP(GroupVertices[[#This Row],[Vertex]],Vertices[],MATCH("ID",Vertices[[#Headers],[Vertex]:[Vertex Content Word Count]],0),FALSE)</f>
        <v>3</v>
      </c>
    </row>
    <row r="21" spans="1:3" ht="15">
      <c r="A21" s="78" t="s">
        <v>1676</v>
      </c>
      <c r="B21" s="84" t="s">
        <v>312</v>
      </c>
      <c r="C21" s="78">
        <f>VLOOKUP(GroupVertices[[#This Row],[Vertex]],Vertices[],MATCH("ID",Vertices[[#Headers],[Vertex]:[Vertex Content Word Count]],0),FALSE)</f>
        <v>112</v>
      </c>
    </row>
    <row r="22" spans="1:3" ht="15">
      <c r="A22" s="78" t="s">
        <v>1676</v>
      </c>
      <c r="B22" s="84" t="s">
        <v>311</v>
      </c>
      <c r="C22" s="78">
        <f>VLOOKUP(GroupVertices[[#This Row],[Vertex]],Vertices[],MATCH("ID",Vertices[[#Headers],[Vertex]:[Vertex Content Word Count]],0),FALSE)</f>
        <v>7</v>
      </c>
    </row>
    <row r="23" spans="1:3" ht="15">
      <c r="A23" s="78" t="s">
        <v>1676</v>
      </c>
      <c r="B23" s="84" t="s">
        <v>310</v>
      </c>
      <c r="C23" s="78">
        <f>VLOOKUP(GroupVertices[[#This Row],[Vertex]],Vertices[],MATCH("ID",Vertices[[#Headers],[Vertex]:[Vertex Content Word Count]],0),FALSE)</f>
        <v>111</v>
      </c>
    </row>
    <row r="24" spans="1:3" ht="15">
      <c r="A24" s="78" t="s">
        <v>1676</v>
      </c>
      <c r="B24" s="84" t="s">
        <v>304</v>
      </c>
      <c r="C24" s="78">
        <f>VLOOKUP(GroupVertices[[#This Row],[Vertex]],Vertices[],MATCH("ID",Vertices[[#Headers],[Vertex]:[Vertex Content Word Count]],0),FALSE)</f>
        <v>106</v>
      </c>
    </row>
    <row r="25" spans="1:3" ht="15">
      <c r="A25" s="78" t="s">
        <v>1676</v>
      </c>
      <c r="B25" s="84" t="s">
        <v>275</v>
      </c>
      <c r="C25" s="78">
        <f>VLOOKUP(GroupVertices[[#This Row],[Vertex]],Vertices[],MATCH("ID",Vertices[[#Headers],[Vertex]:[Vertex Content Word Count]],0),FALSE)</f>
        <v>82</v>
      </c>
    </row>
    <row r="26" spans="1:3" ht="15">
      <c r="A26" s="78" t="s">
        <v>1676</v>
      </c>
      <c r="B26" s="84" t="s">
        <v>274</v>
      </c>
      <c r="C26" s="78">
        <f>VLOOKUP(GroupVertices[[#This Row],[Vertex]],Vertices[],MATCH("ID",Vertices[[#Headers],[Vertex]:[Vertex Content Word Count]],0),FALSE)</f>
        <v>81</v>
      </c>
    </row>
    <row r="27" spans="1:3" ht="15">
      <c r="A27" s="78" t="s">
        <v>1676</v>
      </c>
      <c r="B27" s="84" t="s">
        <v>244</v>
      </c>
      <c r="C27" s="78">
        <f>VLOOKUP(GroupVertices[[#This Row],[Vertex]],Vertices[],MATCH("ID",Vertices[[#Headers],[Vertex]:[Vertex Content Word Count]],0),FALSE)</f>
        <v>49</v>
      </c>
    </row>
    <row r="28" spans="1:3" ht="15">
      <c r="A28" s="78" t="s">
        <v>1676</v>
      </c>
      <c r="B28" s="84" t="s">
        <v>242</v>
      </c>
      <c r="C28" s="78">
        <f>VLOOKUP(GroupVertices[[#This Row],[Vertex]],Vertices[],MATCH("ID",Vertices[[#Headers],[Vertex]:[Vertex Content Word Count]],0),FALSE)</f>
        <v>46</v>
      </c>
    </row>
    <row r="29" spans="1:3" ht="15">
      <c r="A29" s="78" t="s">
        <v>1676</v>
      </c>
      <c r="B29" s="84" t="s">
        <v>234</v>
      </c>
      <c r="C29" s="78">
        <f>VLOOKUP(GroupVertices[[#This Row],[Vertex]],Vertices[],MATCH("ID",Vertices[[#Headers],[Vertex]:[Vertex Content Word Count]],0),FALSE)</f>
        <v>36</v>
      </c>
    </row>
    <row r="30" spans="1:3" ht="15">
      <c r="A30" s="78" t="s">
        <v>1676</v>
      </c>
      <c r="B30" s="84" t="s">
        <v>213</v>
      </c>
      <c r="C30" s="78">
        <f>VLOOKUP(GroupVertices[[#This Row],[Vertex]],Vertices[],MATCH("ID",Vertices[[#Headers],[Vertex]:[Vertex Content Word Count]],0),FALSE)</f>
        <v>6</v>
      </c>
    </row>
    <row r="31" spans="1:3" ht="15">
      <c r="A31" s="78" t="s">
        <v>1677</v>
      </c>
      <c r="B31" s="84" t="s">
        <v>221</v>
      </c>
      <c r="C31" s="78">
        <f>VLOOKUP(GroupVertices[[#This Row],[Vertex]],Vertices[],MATCH("ID",Vertices[[#Headers],[Vertex]:[Vertex Content Word Count]],0),FALSE)</f>
        <v>18</v>
      </c>
    </row>
    <row r="32" spans="1:3" ht="15">
      <c r="A32" s="78" t="s">
        <v>1677</v>
      </c>
      <c r="B32" s="84" t="s">
        <v>235</v>
      </c>
      <c r="C32" s="78">
        <f>VLOOKUP(GroupVertices[[#This Row],[Vertex]],Vertices[],MATCH("ID",Vertices[[#Headers],[Vertex]:[Vertex Content Word Count]],0),FALSE)</f>
        <v>37</v>
      </c>
    </row>
    <row r="33" spans="1:3" ht="15">
      <c r="A33" s="78" t="s">
        <v>1677</v>
      </c>
      <c r="B33" s="84" t="s">
        <v>239</v>
      </c>
      <c r="C33" s="78">
        <f>VLOOKUP(GroupVertices[[#This Row],[Vertex]],Vertices[],MATCH("ID",Vertices[[#Headers],[Vertex]:[Vertex Content Word Count]],0),FALSE)</f>
        <v>44</v>
      </c>
    </row>
    <row r="34" spans="1:3" ht="15">
      <c r="A34" s="78" t="s">
        <v>1677</v>
      </c>
      <c r="B34" s="84" t="s">
        <v>247</v>
      </c>
      <c r="C34" s="78">
        <f>VLOOKUP(GroupVertices[[#This Row],[Vertex]],Vertices[],MATCH("ID",Vertices[[#Headers],[Vertex]:[Vertex Content Word Count]],0),FALSE)</f>
        <v>52</v>
      </c>
    </row>
    <row r="35" spans="1:3" ht="15">
      <c r="A35" s="78" t="s">
        <v>1677</v>
      </c>
      <c r="B35" s="84" t="s">
        <v>260</v>
      </c>
      <c r="C35" s="78">
        <f>VLOOKUP(GroupVertices[[#This Row],[Vertex]],Vertices[],MATCH("ID",Vertices[[#Headers],[Vertex]:[Vertex Content Word Count]],0),FALSE)</f>
        <v>68</v>
      </c>
    </row>
    <row r="36" spans="1:3" ht="15">
      <c r="A36" s="78" t="s">
        <v>1677</v>
      </c>
      <c r="B36" s="84" t="s">
        <v>263</v>
      </c>
      <c r="C36" s="78">
        <f>VLOOKUP(GroupVertices[[#This Row],[Vertex]],Vertices[],MATCH("ID",Vertices[[#Headers],[Vertex]:[Vertex Content Word Count]],0),FALSE)</f>
        <v>70</v>
      </c>
    </row>
    <row r="37" spans="1:3" ht="15">
      <c r="A37" s="78" t="s">
        <v>1677</v>
      </c>
      <c r="B37" s="84" t="s">
        <v>264</v>
      </c>
      <c r="C37" s="78">
        <f>VLOOKUP(GroupVertices[[#This Row],[Vertex]],Vertices[],MATCH("ID",Vertices[[#Headers],[Vertex]:[Vertex Content Word Count]],0),FALSE)</f>
        <v>71</v>
      </c>
    </row>
    <row r="38" spans="1:3" ht="15">
      <c r="A38" s="78" t="s">
        <v>1677</v>
      </c>
      <c r="B38" s="84" t="s">
        <v>313</v>
      </c>
      <c r="C38" s="78">
        <f>VLOOKUP(GroupVertices[[#This Row],[Vertex]],Vertices[],MATCH("ID",Vertices[[#Headers],[Vertex]:[Vertex Content Word Count]],0),FALSE)</f>
        <v>113</v>
      </c>
    </row>
    <row r="39" spans="1:3" ht="15">
      <c r="A39" s="78" t="s">
        <v>1677</v>
      </c>
      <c r="B39" s="84" t="s">
        <v>314</v>
      </c>
      <c r="C39" s="78">
        <f>VLOOKUP(GroupVertices[[#This Row],[Vertex]],Vertices[],MATCH("ID",Vertices[[#Headers],[Vertex]:[Vertex Content Word Count]],0),FALSE)</f>
        <v>114</v>
      </c>
    </row>
    <row r="40" spans="1:3" ht="15">
      <c r="A40" s="78" t="s">
        <v>1677</v>
      </c>
      <c r="B40" s="84" t="s">
        <v>315</v>
      </c>
      <c r="C40" s="78">
        <f>VLOOKUP(GroupVertices[[#This Row],[Vertex]],Vertices[],MATCH("ID",Vertices[[#Headers],[Vertex]:[Vertex Content Word Count]],0),FALSE)</f>
        <v>115</v>
      </c>
    </row>
    <row r="41" spans="1:3" ht="15">
      <c r="A41" s="78" t="s">
        <v>1678</v>
      </c>
      <c r="B41" s="84" t="s">
        <v>321</v>
      </c>
      <c r="C41" s="78">
        <f>VLOOKUP(GroupVertices[[#This Row],[Vertex]],Vertices[],MATCH("ID",Vertices[[#Headers],[Vertex]:[Vertex Content Word Count]],0),FALSE)</f>
        <v>119</v>
      </c>
    </row>
    <row r="42" spans="1:3" ht="15">
      <c r="A42" s="78" t="s">
        <v>1678</v>
      </c>
      <c r="B42" s="84" t="s">
        <v>320</v>
      </c>
      <c r="C42" s="78">
        <f>VLOOKUP(GroupVertices[[#This Row],[Vertex]],Vertices[],MATCH("ID",Vertices[[#Headers],[Vertex]:[Vertex Content Word Count]],0),FALSE)</f>
        <v>9</v>
      </c>
    </row>
    <row r="43" spans="1:3" ht="15">
      <c r="A43" s="78" t="s">
        <v>1678</v>
      </c>
      <c r="B43" s="84" t="s">
        <v>299</v>
      </c>
      <c r="C43" s="78">
        <f>VLOOKUP(GroupVertices[[#This Row],[Vertex]],Vertices[],MATCH("ID",Vertices[[#Headers],[Vertex]:[Vertex Content Word Count]],0),FALSE)</f>
        <v>85</v>
      </c>
    </row>
    <row r="44" spans="1:3" ht="15">
      <c r="A44" s="78" t="s">
        <v>1678</v>
      </c>
      <c r="B44" s="84" t="s">
        <v>294</v>
      </c>
      <c r="C44" s="78">
        <f>VLOOKUP(GroupVertices[[#This Row],[Vertex]],Vertices[],MATCH("ID",Vertices[[#Headers],[Vertex]:[Vertex Content Word Count]],0),FALSE)</f>
        <v>98</v>
      </c>
    </row>
    <row r="45" spans="1:3" ht="15">
      <c r="A45" s="78" t="s">
        <v>1678</v>
      </c>
      <c r="B45" s="84" t="s">
        <v>277</v>
      </c>
      <c r="C45" s="78">
        <f>VLOOKUP(GroupVertices[[#This Row],[Vertex]],Vertices[],MATCH("ID",Vertices[[#Headers],[Vertex]:[Vertex Content Word Count]],0),FALSE)</f>
        <v>83</v>
      </c>
    </row>
    <row r="46" spans="1:3" ht="15">
      <c r="A46" s="78" t="s">
        <v>1678</v>
      </c>
      <c r="B46" s="84" t="s">
        <v>278</v>
      </c>
      <c r="C46" s="78">
        <f>VLOOKUP(GroupVertices[[#This Row],[Vertex]],Vertices[],MATCH("ID",Vertices[[#Headers],[Vertex]:[Vertex Content Word Count]],0),FALSE)</f>
        <v>84</v>
      </c>
    </row>
    <row r="47" spans="1:3" ht="15">
      <c r="A47" s="78" t="s">
        <v>1678</v>
      </c>
      <c r="B47" s="84" t="s">
        <v>276</v>
      </c>
      <c r="C47" s="78">
        <f>VLOOKUP(GroupVertices[[#This Row],[Vertex]],Vertices[],MATCH("ID",Vertices[[#Headers],[Vertex]:[Vertex Content Word Count]],0),FALSE)</f>
        <v>11</v>
      </c>
    </row>
    <row r="48" spans="1:3" ht="15">
      <c r="A48" s="78" t="s">
        <v>1678</v>
      </c>
      <c r="B48" s="84" t="s">
        <v>215</v>
      </c>
      <c r="C48" s="78">
        <f>VLOOKUP(GroupVertices[[#This Row],[Vertex]],Vertices[],MATCH("ID",Vertices[[#Headers],[Vertex]:[Vertex Content Word Count]],0),FALSE)</f>
        <v>10</v>
      </c>
    </row>
    <row r="49" spans="1:3" ht="15">
      <c r="A49" s="78" t="s">
        <v>1678</v>
      </c>
      <c r="B49" s="84" t="s">
        <v>214</v>
      </c>
      <c r="C49" s="78">
        <f>VLOOKUP(GroupVertices[[#This Row],[Vertex]],Vertices[],MATCH("ID",Vertices[[#Headers],[Vertex]:[Vertex Content Word Count]],0),FALSE)</f>
        <v>8</v>
      </c>
    </row>
    <row r="50" spans="1:3" ht="15">
      <c r="A50" s="78" t="s">
        <v>1679</v>
      </c>
      <c r="B50" s="84" t="s">
        <v>323</v>
      </c>
      <c r="C50" s="78">
        <f>VLOOKUP(GroupVertices[[#This Row],[Vertex]],Vertices[],MATCH("ID",Vertices[[#Headers],[Vertex]:[Vertex Content Word Count]],0),FALSE)</f>
        <v>120</v>
      </c>
    </row>
    <row r="51" spans="1:3" ht="15">
      <c r="A51" s="78" t="s">
        <v>1679</v>
      </c>
      <c r="B51" s="84" t="s">
        <v>322</v>
      </c>
      <c r="C51" s="78">
        <f>VLOOKUP(GroupVertices[[#This Row],[Vertex]],Vertices[],MATCH("ID",Vertices[[#Headers],[Vertex]:[Vertex Content Word Count]],0),FALSE)</f>
        <v>39</v>
      </c>
    </row>
    <row r="52" spans="1:3" ht="15">
      <c r="A52" s="78" t="s">
        <v>1679</v>
      </c>
      <c r="B52" s="84" t="s">
        <v>305</v>
      </c>
      <c r="C52" s="78">
        <f>VLOOKUP(GroupVertices[[#This Row],[Vertex]],Vertices[],MATCH("ID",Vertices[[#Headers],[Vertex]:[Vertex Content Word Count]],0),FALSE)</f>
        <v>107</v>
      </c>
    </row>
    <row r="53" spans="1:3" ht="15">
      <c r="A53" s="78" t="s">
        <v>1679</v>
      </c>
      <c r="B53" s="84" t="s">
        <v>301</v>
      </c>
      <c r="C53" s="78">
        <f>VLOOKUP(GroupVertices[[#This Row],[Vertex]],Vertices[],MATCH("ID",Vertices[[#Headers],[Vertex]:[Vertex Content Word Count]],0),FALSE)</f>
        <v>103</v>
      </c>
    </row>
    <row r="54" spans="1:3" ht="15">
      <c r="A54" s="78" t="s">
        <v>1679</v>
      </c>
      <c r="B54" s="84" t="s">
        <v>300</v>
      </c>
      <c r="C54" s="78">
        <f>VLOOKUP(GroupVertices[[#This Row],[Vertex]],Vertices[],MATCH("ID",Vertices[[#Headers],[Vertex]:[Vertex Content Word Count]],0),FALSE)</f>
        <v>102</v>
      </c>
    </row>
    <row r="55" spans="1:3" ht="15">
      <c r="A55" s="78" t="s">
        <v>1679</v>
      </c>
      <c r="B55" s="84" t="s">
        <v>298</v>
      </c>
      <c r="C55" s="78">
        <f>VLOOKUP(GroupVertices[[#This Row],[Vertex]],Vertices[],MATCH("ID",Vertices[[#Headers],[Vertex]:[Vertex Content Word Count]],0),FALSE)</f>
        <v>101</v>
      </c>
    </row>
    <row r="56" spans="1:3" ht="15">
      <c r="A56" s="78" t="s">
        <v>1679</v>
      </c>
      <c r="B56" s="84" t="s">
        <v>297</v>
      </c>
      <c r="C56" s="78">
        <f>VLOOKUP(GroupVertices[[#This Row],[Vertex]],Vertices[],MATCH("ID",Vertices[[#Headers],[Vertex]:[Vertex Content Word Count]],0),FALSE)</f>
        <v>100</v>
      </c>
    </row>
    <row r="57" spans="1:3" ht="15">
      <c r="A57" s="78" t="s">
        <v>1679</v>
      </c>
      <c r="B57" s="84" t="s">
        <v>236</v>
      </c>
      <c r="C57" s="78">
        <f>VLOOKUP(GroupVertices[[#This Row],[Vertex]],Vertices[],MATCH("ID",Vertices[[#Headers],[Vertex]:[Vertex Content Word Count]],0),FALSE)</f>
        <v>38</v>
      </c>
    </row>
    <row r="58" spans="1:3" ht="15">
      <c r="A58" s="78" t="s">
        <v>1680</v>
      </c>
      <c r="B58" s="84" t="s">
        <v>296</v>
      </c>
      <c r="C58" s="78">
        <f>VLOOKUP(GroupVertices[[#This Row],[Vertex]],Vertices[],MATCH("ID",Vertices[[#Headers],[Vertex]:[Vertex Content Word Count]],0),FALSE)</f>
        <v>99</v>
      </c>
    </row>
    <row r="59" spans="1:3" ht="15">
      <c r="A59" s="78" t="s">
        <v>1680</v>
      </c>
      <c r="B59" s="84" t="s">
        <v>295</v>
      </c>
      <c r="C59" s="78">
        <f>VLOOKUP(GroupVertices[[#This Row],[Vertex]],Vertices[],MATCH("ID",Vertices[[#Headers],[Vertex]:[Vertex Content Word Count]],0),FALSE)</f>
        <v>61</v>
      </c>
    </row>
    <row r="60" spans="1:3" ht="15">
      <c r="A60" s="78" t="s">
        <v>1680</v>
      </c>
      <c r="B60" s="84" t="s">
        <v>293</v>
      </c>
      <c r="C60" s="78">
        <f>VLOOKUP(GroupVertices[[#This Row],[Vertex]],Vertices[],MATCH("ID",Vertices[[#Headers],[Vertex]:[Vertex Content Word Count]],0),FALSE)</f>
        <v>54</v>
      </c>
    </row>
    <row r="61" spans="1:3" ht="15">
      <c r="A61" s="78" t="s">
        <v>1680</v>
      </c>
      <c r="B61" s="84" t="s">
        <v>284</v>
      </c>
      <c r="C61" s="78">
        <f>VLOOKUP(GroupVertices[[#This Row],[Vertex]],Vertices[],MATCH("ID",Vertices[[#Headers],[Vertex]:[Vertex Content Word Count]],0),FALSE)</f>
        <v>90</v>
      </c>
    </row>
    <row r="62" spans="1:3" ht="15">
      <c r="A62" s="78" t="s">
        <v>1680</v>
      </c>
      <c r="B62" s="84" t="s">
        <v>254</v>
      </c>
      <c r="C62" s="78">
        <f>VLOOKUP(GroupVertices[[#This Row],[Vertex]],Vertices[],MATCH("ID",Vertices[[#Headers],[Vertex]:[Vertex Content Word Count]],0),FALSE)</f>
        <v>62</v>
      </c>
    </row>
    <row r="63" spans="1:3" ht="15">
      <c r="A63" s="78" t="s">
        <v>1680</v>
      </c>
      <c r="B63" s="84" t="s">
        <v>253</v>
      </c>
      <c r="C63" s="78">
        <f>VLOOKUP(GroupVertices[[#This Row],[Vertex]],Vertices[],MATCH("ID",Vertices[[#Headers],[Vertex]:[Vertex Content Word Count]],0),FALSE)</f>
        <v>60</v>
      </c>
    </row>
    <row r="64" spans="1:3" ht="15">
      <c r="A64" s="78" t="s">
        <v>1680</v>
      </c>
      <c r="B64" s="84" t="s">
        <v>248</v>
      </c>
      <c r="C64" s="78">
        <f>VLOOKUP(GroupVertices[[#This Row],[Vertex]],Vertices[],MATCH("ID",Vertices[[#Headers],[Vertex]:[Vertex Content Word Count]],0),FALSE)</f>
        <v>53</v>
      </c>
    </row>
    <row r="65" spans="1:3" ht="15">
      <c r="A65" s="78" t="s">
        <v>1681</v>
      </c>
      <c r="B65" s="84" t="s">
        <v>319</v>
      </c>
      <c r="C65" s="78">
        <f>VLOOKUP(GroupVertices[[#This Row],[Vertex]],Vertices[],MATCH("ID",Vertices[[#Headers],[Vertex]:[Vertex Content Word Count]],0),FALSE)</f>
        <v>118</v>
      </c>
    </row>
    <row r="66" spans="1:3" ht="15">
      <c r="A66" s="78" t="s">
        <v>1681</v>
      </c>
      <c r="B66" s="84" t="s">
        <v>318</v>
      </c>
      <c r="C66" s="78">
        <f>VLOOKUP(GroupVertices[[#This Row],[Vertex]],Vertices[],MATCH("ID",Vertices[[#Headers],[Vertex]:[Vertex Content Word Count]],0),FALSE)</f>
        <v>67</v>
      </c>
    </row>
    <row r="67" spans="1:3" ht="15">
      <c r="A67" s="78" t="s">
        <v>1681</v>
      </c>
      <c r="B67" s="84" t="s">
        <v>281</v>
      </c>
      <c r="C67" s="78">
        <f>VLOOKUP(GroupVertices[[#This Row],[Vertex]],Vertices[],MATCH("ID",Vertices[[#Headers],[Vertex]:[Vertex Content Word Count]],0),FALSE)</f>
        <v>88</v>
      </c>
    </row>
    <row r="68" spans="1:3" ht="15">
      <c r="A68" s="78" t="s">
        <v>1681</v>
      </c>
      <c r="B68" s="84" t="s">
        <v>268</v>
      </c>
      <c r="C68" s="78">
        <f>VLOOKUP(GroupVertices[[#This Row],[Vertex]],Vertices[],MATCH("ID",Vertices[[#Headers],[Vertex]:[Vertex Content Word Count]],0),FALSE)</f>
        <v>74</v>
      </c>
    </row>
    <row r="69" spans="1:3" ht="15">
      <c r="A69" s="78" t="s">
        <v>1681</v>
      </c>
      <c r="B69" s="84" t="s">
        <v>265</v>
      </c>
      <c r="C69" s="78">
        <f>VLOOKUP(GroupVertices[[#This Row],[Vertex]],Vertices[],MATCH("ID",Vertices[[#Headers],[Vertex]:[Vertex Content Word Count]],0),FALSE)</f>
        <v>72</v>
      </c>
    </row>
    <row r="70" spans="1:3" ht="15">
      <c r="A70" s="78" t="s">
        <v>1681</v>
      </c>
      <c r="B70" s="84" t="s">
        <v>259</v>
      </c>
      <c r="C70" s="78">
        <f>VLOOKUP(GroupVertices[[#This Row],[Vertex]],Vertices[],MATCH("ID",Vertices[[#Headers],[Vertex]:[Vertex Content Word Count]],0),FALSE)</f>
        <v>66</v>
      </c>
    </row>
    <row r="71" spans="1:3" ht="15">
      <c r="A71" s="78" t="s">
        <v>1682</v>
      </c>
      <c r="B71" s="84" t="s">
        <v>307</v>
      </c>
      <c r="C71" s="78">
        <f>VLOOKUP(GroupVertices[[#This Row],[Vertex]],Vertices[],MATCH("ID",Vertices[[#Headers],[Vertex]:[Vertex Content Word Count]],0),FALSE)</f>
        <v>108</v>
      </c>
    </row>
    <row r="72" spans="1:3" ht="15">
      <c r="A72" s="78" t="s">
        <v>1682</v>
      </c>
      <c r="B72" s="84" t="s">
        <v>306</v>
      </c>
      <c r="C72" s="78">
        <f>VLOOKUP(GroupVertices[[#This Row],[Vertex]],Vertices[],MATCH("ID",Vertices[[#Headers],[Vertex]:[Vertex Content Word Count]],0),FALSE)</f>
        <v>78</v>
      </c>
    </row>
    <row r="73" spans="1:3" ht="15">
      <c r="A73" s="78" t="s">
        <v>1682</v>
      </c>
      <c r="B73" s="84" t="s">
        <v>329</v>
      </c>
      <c r="C73" s="78">
        <f>VLOOKUP(GroupVertices[[#This Row],[Vertex]],Vertices[],MATCH("ID",Vertices[[#Headers],[Vertex]:[Vertex Content Word Count]],0),FALSE)</f>
        <v>77</v>
      </c>
    </row>
    <row r="74" spans="1:3" ht="15">
      <c r="A74" s="78" t="s">
        <v>1682</v>
      </c>
      <c r="B74" s="84" t="s">
        <v>328</v>
      </c>
      <c r="C74" s="78">
        <f>VLOOKUP(GroupVertices[[#This Row],[Vertex]],Vertices[],MATCH("ID",Vertices[[#Headers],[Vertex]:[Vertex Content Word Count]],0),FALSE)</f>
        <v>76</v>
      </c>
    </row>
    <row r="75" spans="1:3" ht="15">
      <c r="A75" s="78" t="s">
        <v>1682</v>
      </c>
      <c r="B75" s="84" t="s">
        <v>269</v>
      </c>
      <c r="C75" s="78">
        <f>VLOOKUP(GroupVertices[[#This Row],[Vertex]],Vertices[],MATCH("ID",Vertices[[#Headers],[Vertex]:[Vertex Content Word Count]],0),FALSE)</f>
        <v>75</v>
      </c>
    </row>
    <row r="76" spans="1:3" ht="15">
      <c r="A76" s="78" t="s">
        <v>1683</v>
      </c>
      <c r="B76" s="84" t="s">
        <v>288</v>
      </c>
      <c r="C76" s="78">
        <f>VLOOKUP(GroupVertices[[#This Row],[Vertex]],Vertices[],MATCH("ID",Vertices[[#Headers],[Vertex]:[Vertex Content Word Count]],0),FALSE)</f>
        <v>93</v>
      </c>
    </row>
    <row r="77" spans="1:3" ht="15">
      <c r="A77" s="78" t="s">
        <v>1683</v>
      </c>
      <c r="B77" s="84" t="s">
        <v>287</v>
      </c>
      <c r="C77" s="78">
        <f>VLOOKUP(GroupVertices[[#This Row],[Vertex]],Vertices[],MATCH("ID",Vertices[[#Headers],[Vertex]:[Vertex Content Word Count]],0),FALSE)</f>
        <v>32</v>
      </c>
    </row>
    <row r="78" spans="1:3" ht="15">
      <c r="A78" s="78" t="s">
        <v>1683</v>
      </c>
      <c r="B78" s="84" t="s">
        <v>231</v>
      </c>
      <c r="C78" s="78">
        <f>VLOOKUP(GroupVertices[[#This Row],[Vertex]],Vertices[],MATCH("ID",Vertices[[#Headers],[Vertex]:[Vertex Content Word Count]],0),FALSE)</f>
        <v>31</v>
      </c>
    </row>
    <row r="79" spans="1:3" ht="15">
      <c r="A79" s="78" t="s">
        <v>1684</v>
      </c>
      <c r="B79" s="84" t="s">
        <v>283</v>
      </c>
      <c r="C79" s="78">
        <f>VLOOKUP(GroupVertices[[#This Row],[Vertex]],Vertices[],MATCH("ID",Vertices[[#Headers],[Vertex]:[Vertex Content Word Count]],0),FALSE)</f>
        <v>89</v>
      </c>
    </row>
    <row r="80" spans="1:3" ht="15">
      <c r="A80" s="78" t="s">
        <v>1684</v>
      </c>
      <c r="B80" s="84" t="s">
        <v>282</v>
      </c>
      <c r="C80" s="78">
        <f>VLOOKUP(GroupVertices[[#This Row],[Vertex]],Vertices[],MATCH("ID",Vertices[[#Headers],[Vertex]:[Vertex Content Word Count]],0),FALSE)</f>
        <v>41</v>
      </c>
    </row>
    <row r="81" spans="1:3" ht="15">
      <c r="A81" s="78" t="s">
        <v>1684</v>
      </c>
      <c r="B81" s="84" t="s">
        <v>237</v>
      </c>
      <c r="C81" s="78">
        <f>VLOOKUP(GroupVertices[[#This Row],[Vertex]],Vertices[],MATCH("ID",Vertices[[#Headers],[Vertex]:[Vertex Content Word Count]],0),FALSE)</f>
        <v>40</v>
      </c>
    </row>
    <row r="82" spans="1:3" ht="15">
      <c r="A82" s="78" t="s">
        <v>1685</v>
      </c>
      <c r="B82" s="84" t="s">
        <v>267</v>
      </c>
      <c r="C82" s="78">
        <f>VLOOKUP(GroupVertices[[#This Row],[Vertex]],Vertices[],MATCH("ID",Vertices[[#Headers],[Vertex]:[Vertex Content Word Count]],0),FALSE)</f>
        <v>73</v>
      </c>
    </row>
    <row r="83" spans="1:3" ht="15">
      <c r="A83" s="78" t="s">
        <v>1685</v>
      </c>
      <c r="B83" s="84" t="s">
        <v>266</v>
      </c>
      <c r="C83" s="78">
        <f>VLOOKUP(GroupVertices[[#This Row],[Vertex]],Vertices[],MATCH("ID",Vertices[[#Headers],[Vertex]:[Vertex Content Word Count]],0),FALSE)</f>
        <v>56</v>
      </c>
    </row>
    <row r="84" spans="1:3" ht="15">
      <c r="A84" s="78" t="s">
        <v>1685</v>
      </c>
      <c r="B84" s="84" t="s">
        <v>249</v>
      </c>
      <c r="C84" s="78">
        <f>VLOOKUP(GroupVertices[[#This Row],[Vertex]],Vertices[],MATCH("ID",Vertices[[#Headers],[Vertex]:[Vertex Content Word Count]],0),FALSE)</f>
        <v>55</v>
      </c>
    </row>
    <row r="85" spans="1:3" ht="15">
      <c r="A85" s="78" t="s">
        <v>1686</v>
      </c>
      <c r="B85" s="84" t="s">
        <v>262</v>
      </c>
      <c r="C85" s="78">
        <f>VLOOKUP(GroupVertices[[#This Row],[Vertex]],Vertices[],MATCH("ID",Vertices[[#Headers],[Vertex]:[Vertex Content Word Count]],0),FALSE)</f>
        <v>69</v>
      </c>
    </row>
    <row r="86" spans="1:3" ht="15">
      <c r="A86" s="78" t="s">
        <v>1686</v>
      </c>
      <c r="B86" s="84" t="s">
        <v>261</v>
      </c>
      <c r="C86" s="78">
        <f>VLOOKUP(GroupVertices[[#This Row],[Vertex]],Vertices[],MATCH("ID",Vertices[[#Headers],[Vertex]:[Vertex Content Word Count]],0),FALSE)</f>
        <v>43</v>
      </c>
    </row>
    <row r="87" spans="1:3" ht="15">
      <c r="A87" s="78" t="s">
        <v>1686</v>
      </c>
      <c r="B87" s="84" t="s">
        <v>238</v>
      </c>
      <c r="C87" s="78">
        <f>VLOOKUP(GroupVertices[[#This Row],[Vertex]],Vertices[],MATCH("ID",Vertices[[#Headers],[Vertex]:[Vertex Content Word Count]],0),FALSE)</f>
        <v>42</v>
      </c>
    </row>
    <row r="88" spans="1:3" ht="15">
      <c r="A88" s="78" t="s">
        <v>1687</v>
      </c>
      <c r="B88" s="84" t="s">
        <v>241</v>
      </c>
      <c r="C88" s="78">
        <f>VLOOKUP(GroupVertices[[#This Row],[Vertex]],Vertices[],MATCH("ID",Vertices[[#Headers],[Vertex]:[Vertex Content Word Count]],0),FALSE)</f>
        <v>45</v>
      </c>
    </row>
    <row r="89" spans="1:3" ht="15">
      <c r="A89" s="78" t="s">
        <v>1687</v>
      </c>
      <c r="B89" s="84" t="s">
        <v>240</v>
      </c>
      <c r="C89" s="78">
        <f>VLOOKUP(GroupVertices[[#This Row],[Vertex]],Vertices[],MATCH("ID",Vertices[[#Headers],[Vertex]:[Vertex Content Word Count]],0),FALSE)</f>
        <v>35</v>
      </c>
    </row>
    <row r="90" spans="1:3" ht="15">
      <c r="A90" s="78" t="s">
        <v>1687</v>
      </c>
      <c r="B90" s="84" t="s">
        <v>233</v>
      </c>
      <c r="C90" s="78">
        <f>VLOOKUP(GroupVertices[[#This Row],[Vertex]],Vertices[],MATCH("ID",Vertices[[#Headers],[Vertex]:[Vertex Content Word Count]],0),FALSE)</f>
        <v>34</v>
      </c>
    </row>
    <row r="91" spans="1:3" ht="15">
      <c r="A91" s="78" t="s">
        <v>1688</v>
      </c>
      <c r="B91" s="84" t="s">
        <v>227</v>
      </c>
      <c r="C91" s="78">
        <f>VLOOKUP(GroupVertices[[#This Row],[Vertex]],Vertices[],MATCH("ID",Vertices[[#Headers],[Vertex]:[Vertex Content Word Count]],0),FALSE)</f>
        <v>26</v>
      </c>
    </row>
    <row r="92" spans="1:3" ht="15">
      <c r="A92" s="78" t="s">
        <v>1688</v>
      </c>
      <c r="B92" s="84" t="s">
        <v>226</v>
      </c>
      <c r="C92" s="78">
        <f>VLOOKUP(GroupVertices[[#This Row],[Vertex]],Vertices[],MATCH("ID",Vertices[[#Headers],[Vertex]:[Vertex Content Word Count]],0),FALSE)</f>
        <v>24</v>
      </c>
    </row>
    <row r="93" spans="1:3" ht="15">
      <c r="A93" s="78" t="s">
        <v>1688</v>
      </c>
      <c r="B93" s="84" t="s">
        <v>326</v>
      </c>
      <c r="C93" s="78">
        <f>VLOOKUP(GroupVertices[[#This Row],[Vertex]],Vertices[],MATCH("ID",Vertices[[#Headers],[Vertex]:[Vertex Content Word Count]],0),FALSE)</f>
        <v>25</v>
      </c>
    </row>
    <row r="94" spans="1:3" ht="15">
      <c r="A94" s="78" t="s">
        <v>1689</v>
      </c>
      <c r="B94" s="84" t="s">
        <v>317</v>
      </c>
      <c r="C94" s="78">
        <f>VLOOKUP(GroupVertices[[#This Row],[Vertex]],Vertices[],MATCH("ID",Vertices[[#Headers],[Vertex]:[Vertex Content Word Count]],0),FALSE)</f>
        <v>117</v>
      </c>
    </row>
    <row r="95" spans="1:3" ht="15">
      <c r="A95" s="78" t="s">
        <v>1689</v>
      </c>
      <c r="B95" s="84" t="s">
        <v>316</v>
      </c>
      <c r="C95" s="78">
        <f>VLOOKUP(GroupVertices[[#This Row],[Vertex]],Vertices[],MATCH("ID",Vertices[[#Headers],[Vertex]:[Vertex Content Word Count]],0),FALSE)</f>
        <v>116</v>
      </c>
    </row>
    <row r="96" spans="1:3" ht="15">
      <c r="A96" s="78" t="s">
        <v>1690</v>
      </c>
      <c r="B96" s="84" t="s">
        <v>309</v>
      </c>
      <c r="C96" s="78">
        <f>VLOOKUP(GroupVertices[[#This Row],[Vertex]],Vertices[],MATCH("ID",Vertices[[#Headers],[Vertex]:[Vertex Content Word Count]],0),FALSE)</f>
        <v>110</v>
      </c>
    </row>
    <row r="97" spans="1:3" ht="15">
      <c r="A97" s="78" t="s">
        <v>1690</v>
      </c>
      <c r="B97" s="84" t="s">
        <v>308</v>
      </c>
      <c r="C97" s="78">
        <f>VLOOKUP(GroupVertices[[#This Row],[Vertex]],Vertices[],MATCH("ID",Vertices[[#Headers],[Vertex]:[Vertex Content Word Count]],0),FALSE)</f>
        <v>109</v>
      </c>
    </row>
    <row r="98" spans="1:3" ht="15">
      <c r="A98" s="78" t="s">
        <v>1691</v>
      </c>
      <c r="B98" s="84" t="s">
        <v>303</v>
      </c>
      <c r="C98" s="78">
        <f>VLOOKUP(GroupVertices[[#This Row],[Vertex]],Vertices[],MATCH("ID",Vertices[[#Headers],[Vertex]:[Vertex Content Word Count]],0),FALSE)</f>
        <v>105</v>
      </c>
    </row>
    <row r="99" spans="1:3" ht="15">
      <c r="A99" s="78" t="s">
        <v>1691</v>
      </c>
      <c r="B99" s="84" t="s">
        <v>302</v>
      </c>
      <c r="C99" s="78">
        <f>VLOOKUP(GroupVertices[[#This Row],[Vertex]],Vertices[],MATCH("ID",Vertices[[#Headers],[Vertex]:[Vertex Content Word Count]],0),FALSE)</f>
        <v>104</v>
      </c>
    </row>
    <row r="100" spans="1:3" ht="15">
      <c r="A100" s="78" t="s">
        <v>1692</v>
      </c>
      <c r="B100" s="84" t="s">
        <v>292</v>
      </c>
      <c r="C100" s="78">
        <f>VLOOKUP(GroupVertices[[#This Row],[Vertex]],Vertices[],MATCH("ID",Vertices[[#Headers],[Vertex]:[Vertex Content Word Count]],0),FALSE)</f>
        <v>97</v>
      </c>
    </row>
    <row r="101" spans="1:3" ht="15">
      <c r="A101" s="78" t="s">
        <v>1692</v>
      </c>
      <c r="B101" s="84" t="s">
        <v>291</v>
      </c>
      <c r="C101" s="78">
        <f>VLOOKUP(GroupVertices[[#This Row],[Vertex]],Vertices[],MATCH("ID",Vertices[[#Headers],[Vertex]:[Vertex Content Word Count]],0),FALSE)</f>
        <v>96</v>
      </c>
    </row>
    <row r="102" spans="1:3" ht="15">
      <c r="A102" s="78" t="s">
        <v>1693</v>
      </c>
      <c r="B102" s="84" t="s">
        <v>286</v>
      </c>
      <c r="C102" s="78">
        <f>VLOOKUP(GroupVertices[[#This Row],[Vertex]],Vertices[],MATCH("ID",Vertices[[#Headers],[Vertex]:[Vertex Content Word Count]],0),FALSE)</f>
        <v>92</v>
      </c>
    </row>
    <row r="103" spans="1:3" ht="15">
      <c r="A103" s="78" t="s">
        <v>1693</v>
      </c>
      <c r="B103" s="84" t="s">
        <v>285</v>
      </c>
      <c r="C103" s="78">
        <f>VLOOKUP(GroupVertices[[#This Row],[Vertex]],Vertices[],MATCH("ID",Vertices[[#Headers],[Vertex]:[Vertex Content Word Count]],0),FALSE)</f>
        <v>91</v>
      </c>
    </row>
    <row r="104" spans="1:3" ht="15">
      <c r="A104" s="78" t="s">
        <v>1694</v>
      </c>
      <c r="B104" s="84" t="s">
        <v>280</v>
      </c>
      <c r="C104" s="78">
        <f>VLOOKUP(GroupVertices[[#This Row],[Vertex]],Vertices[],MATCH("ID",Vertices[[#Headers],[Vertex]:[Vertex Content Word Count]],0),FALSE)</f>
        <v>87</v>
      </c>
    </row>
    <row r="105" spans="1:3" ht="15">
      <c r="A105" s="78" t="s">
        <v>1694</v>
      </c>
      <c r="B105" s="84" t="s">
        <v>279</v>
      </c>
      <c r="C105" s="78">
        <f>VLOOKUP(GroupVertices[[#This Row],[Vertex]],Vertices[],MATCH("ID",Vertices[[#Headers],[Vertex]:[Vertex Content Word Count]],0),FALSE)</f>
        <v>86</v>
      </c>
    </row>
    <row r="106" spans="1:3" ht="15">
      <c r="A106" s="78" t="s">
        <v>1695</v>
      </c>
      <c r="B106" s="84" t="s">
        <v>256</v>
      </c>
      <c r="C106" s="78">
        <f>VLOOKUP(GroupVertices[[#This Row],[Vertex]],Vertices[],MATCH("ID",Vertices[[#Headers],[Vertex]:[Vertex Content Word Count]],0),FALSE)</f>
        <v>64</v>
      </c>
    </row>
    <row r="107" spans="1:3" ht="15">
      <c r="A107" s="78" t="s">
        <v>1695</v>
      </c>
      <c r="B107" s="84" t="s">
        <v>255</v>
      </c>
      <c r="C107" s="78">
        <f>VLOOKUP(GroupVertices[[#This Row],[Vertex]],Vertices[],MATCH("ID",Vertices[[#Headers],[Vertex]:[Vertex Content Word Count]],0),FALSE)</f>
        <v>63</v>
      </c>
    </row>
    <row r="108" spans="1:3" ht="15">
      <c r="A108" s="78" t="s">
        <v>1696</v>
      </c>
      <c r="B108" s="84" t="s">
        <v>252</v>
      </c>
      <c r="C108" s="78">
        <f>VLOOKUP(GroupVertices[[#This Row],[Vertex]],Vertices[],MATCH("ID",Vertices[[#Headers],[Vertex]:[Vertex Content Word Count]],0),FALSE)</f>
        <v>59</v>
      </c>
    </row>
    <row r="109" spans="1:3" ht="15">
      <c r="A109" s="78" t="s">
        <v>1696</v>
      </c>
      <c r="B109" s="84" t="s">
        <v>251</v>
      </c>
      <c r="C109" s="78">
        <f>VLOOKUP(GroupVertices[[#This Row],[Vertex]],Vertices[],MATCH("ID",Vertices[[#Headers],[Vertex]:[Vertex Content Word Count]],0),FALSE)</f>
        <v>58</v>
      </c>
    </row>
    <row r="110" spans="1:3" ht="15">
      <c r="A110" s="78" t="s">
        <v>1697</v>
      </c>
      <c r="B110" s="84" t="s">
        <v>246</v>
      </c>
      <c r="C110" s="78">
        <f>VLOOKUP(GroupVertices[[#This Row],[Vertex]],Vertices[],MATCH("ID",Vertices[[#Headers],[Vertex]:[Vertex Content Word Count]],0),FALSE)</f>
        <v>51</v>
      </c>
    </row>
    <row r="111" spans="1:3" ht="15">
      <c r="A111" s="78" t="s">
        <v>1697</v>
      </c>
      <c r="B111" s="84" t="s">
        <v>245</v>
      </c>
      <c r="C111" s="78">
        <f>VLOOKUP(GroupVertices[[#This Row],[Vertex]],Vertices[],MATCH("ID",Vertices[[#Headers],[Vertex]:[Vertex Content Word Count]],0),FALSE)</f>
        <v>50</v>
      </c>
    </row>
    <row r="112" spans="1:3" ht="15">
      <c r="A112" s="78" t="s">
        <v>1698</v>
      </c>
      <c r="B112" s="84" t="s">
        <v>230</v>
      </c>
      <c r="C112" s="78">
        <f>VLOOKUP(GroupVertices[[#This Row],[Vertex]],Vertices[],MATCH("ID",Vertices[[#Headers],[Vertex]:[Vertex Content Word Count]],0),FALSE)</f>
        <v>29</v>
      </c>
    </row>
    <row r="113" spans="1:3" ht="15">
      <c r="A113" s="78" t="s">
        <v>1698</v>
      </c>
      <c r="B113" s="84" t="s">
        <v>327</v>
      </c>
      <c r="C113" s="78">
        <f>VLOOKUP(GroupVertices[[#This Row],[Vertex]],Vertices[],MATCH("ID",Vertices[[#Headers],[Vertex]:[Vertex Content Word Count]],0),FALSE)</f>
        <v>30</v>
      </c>
    </row>
    <row r="114" spans="1:3" ht="15">
      <c r="A114" s="78" t="s">
        <v>1699</v>
      </c>
      <c r="B114" s="84" t="s">
        <v>229</v>
      </c>
      <c r="C114" s="78">
        <f>VLOOKUP(GroupVertices[[#This Row],[Vertex]],Vertices[],MATCH("ID",Vertices[[#Headers],[Vertex]:[Vertex Content Word Count]],0),FALSE)</f>
        <v>28</v>
      </c>
    </row>
    <row r="115" spans="1:3" ht="15">
      <c r="A115" s="78" t="s">
        <v>1699</v>
      </c>
      <c r="B115" s="84" t="s">
        <v>228</v>
      </c>
      <c r="C115" s="78">
        <f>VLOOKUP(GroupVertices[[#This Row],[Vertex]],Vertices[],MATCH("ID",Vertices[[#Headers],[Vertex]:[Vertex Content Word Count]],0),FALSE)</f>
        <v>27</v>
      </c>
    </row>
    <row r="116" spans="1:3" ht="15">
      <c r="A116" s="78" t="s">
        <v>1700</v>
      </c>
      <c r="B116" s="84" t="s">
        <v>223</v>
      </c>
      <c r="C116" s="78">
        <f>VLOOKUP(GroupVertices[[#This Row],[Vertex]],Vertices[],MATCH("ID",Vertices[[#Headers],[Vertex]:[Vertex Content Word Count]],0),FALSE)</f>
        <v>20</v>
      </c>
    </row>
    <row r="117" spans="1:3" ht="15">
      <c r="A117" s="78" t="s">
        <v>1700</v>
      </c>
      <c r="B117" s="84" t="s">
        <v>222</v>
      </c>
      <c r="C117" s="78">
        <f>VLOOKUP(GroupVertices[[#This Row],[Vertex]],Vertices[],MATCH("ID",Vertices[[#Headers],[Vertex]:[Vertex Content Word Count]],0),FALSE)</f>
        <v>19</v>
      </c>
    </row>
    <row r="118" spans="1:3" ht="15">
      <c r="A118" s="78" t="s">
        <v>1701</v>
      </c>
      <c r="B118" s="84" t="s">
        <v>220</v>
      </c>
      <c r="C118" s="78">
        <f>VLOOKUP(GroupVertices[[#This Row],[Vertex]],Vertices[],MATCH("ID",Vertices[[#Headers],[Vertex]:[Vertex Content Word Count]],0),FALSE)</f>
        <v>17</v>
      </c>
    </row>
    <row r="119" spans="1:3" ht="15">
      <c r="A119" s="78" t="s">
        <v>1701</v>
      </c>
      <c r="B119" s="84" t="s">
        <v>219</v>
      </c>
      <c r="C119" s="78">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1720</v>
      </c>
      <c r="B2" s="34" t="s">
        <v>1636</v>
      </c>
      <c r="D2" s="31">
        <f>MIN(Vertices[Degree])</f>
        <v>0</v>
      </c>
      <c r="E2" s="3">
        <f>COUNTIF(Vertices[Degree],"&gt;= "&amp;D2)-COUNTIF(Vertices[Degree],"&gt;="&amp;D3)</f>
        <v>0</v>
      </c>
      <c r="F2" s="37">
        <f>MIN(Vertices[In-Degree])</f>
        <v>0</v>
      </c>
      <c r="G2" s="38">
        <f>COUNTIF(Vertices[In-Degree],"&gt;= "&amp;F2)-COUNTIF(Vertices[In-Degree],"&gt;="&amp;F3)</f>
        <v>66</v>
      </c>
      <c r="H2" s="37">
        <f>MIN(Vertices[Out-Degree])</f>
        <v>0</v>
      </c>
      <c r="I2" s="38">
        <f>COUNTIF(Vertices[Out-Degree],"&gt;= "&amp;H2)-COUNTIF(Vertices[Out-Degree],"&gt;="&amp;H3)</f>
        <v>6</v>
      </c>
      <c r="J2" s="37">
        <f>MIN(Vertices[Betweenness Centrality])</f>
        <v>0</v>
      </c>
      <c r="K2" s="38">
        <f>COUNTIF(Vertices[Betweenness Centrality],"&gt;= "&amp;J2)-COUNTIF(Vertices[Betweenness Centrality],"&gt;="&amp;J3)</f>
        <v>99</v>
      </c>
      <c r="L2" s="37">
        <f>MIN(Vertices[Closeness Centrality])</f>
        <v>0</v>
      </c>
      <c r="M2" s="38">
        <f>COUNTIF(Vertices[Closeness Centrality],"&gt;= "&amp;L2)-COUNTIF(Vertices[Closeness Centrality],"&gt;="&amp;L3)</f>
        <v>53</v>
      </c>
      <c r="N2" s="37">
        <f>MIN(Vertices[Eigenvector Centrality])</f>
        <v>0</v>
      </c>
      <c r="O2" s="38">
        <f>COUNTIF(Vertices[Eigenvector Centrality],"&gt;= "&amp;N2)-COUNTIF(Vertices[Eigenvector Centrality],"&gt;="&amp;N3)</f>
        <v>97</v>
      </c>
      <c r="P2" s="37">
        <f>MIN(Vertices[PageRank])</f>
        <v>0.392413</v>
      </c>
      <c r="Q2" s="38">
        <f>COUNTIF(Vertices[PageRank],"&gt;= "&amp;P2)-COUNTIF(Vertices[PageRank],"&gt;="&amp;P3)</f>
        <v>3</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19.236363636363638</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0.002719418181818182</v>
      </c>
      <c r="O3" s="40">
        <f>COUNTIF(Vertices[Eigenvector Centrality],"&gt;= "&amp;N3)-COUNTIF(Vertices[Eigenvector Centrality],"&gt;="&amp;N4)</f>
        <v>1</v>
      </c>
      <c r="P3" s="39">
        <f aca="true" t="shared" si="7" ref="P3:P26">P2+($P$57-$P$2)/BinDivisor</f>
        <v>0.47438416363636365</v>
      </c>
      <c r="Q3" s="40">
        <f>COUNTIF(Vertices[PageRank],"&gt;= "&amp;P3)-COUNTIF(Vertices[PageRank],"&gt;="&amp;P4)</f>
        <v>9</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118</v>
      </c>
      <c r="D4" s="32">
        <f t="shared" si="1"/>
        <v>0</v>
      </c>
      <c r="E4" s="3">
        <f>COUNTIF(Vertices[Degree],"&gt;= "&amp;D4)-COUNTIF(Vertices[Degree],"&gt;="&amp;D5)</f>
        <v>0</v>
      </c>
      <c r="F4" s="37">
        <f t="shared" si="2"/>
        <v>0.509090909090909</v>
      </c>
      <c r="G4" s="38">
        <f>COUNTIF(Vertices[In-Degree],"&gt;= "&amp;F4)-COUNTIF(Vertices[In-Degree],"&gt;="&amp;F5)</f>
        <v>0</v>
      </c>
      <c r="H4" s="37">
        <f t="shared" si="3"/>
        <v>0.14545454545454545</v>
      </c>
      <c r="I4" s="38">
        <f>COUNTIF(Vertices[Out-Degree],"&gt;= "&amp;H4)-COUNTIF(Vertices[Out-Degree],"&gt;="&amp;H5)</f>
        <v>0</v>
      </c>
      <c r="J4" s="37">
        <f t="shared" si="4"/>
        <v>38.472727272727276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0.005438836363636364</v>
      </c>
      <c r="O4" s="38">
        <f>COUNTIF(Vertices[Eigenvector Centrality],"&gt;= "&amp;N4)-COUNTIF(Vertices[Eigenvector Centrality],"&gt;="&amp;N5)</f>
        <v>0</v>
      </c>
      <c r="P4" s="37">
        <f t="shared" si="7"/>
        <v>0.5563553272727273</v>
      </c>
      <c r="Q4" s="38">
        <f>COUNTIF(Vertices[PageRank],"&gt;= "&amp;P4)-COUNTIF(Vertices[PageRank],"&gt;="&amp;P5)</f>
        <v>30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0.7636363636363636</v>
      </c>
      <c r="G5" s="40">
        <f>COUNTIF(Vertices[In-Degree],"&gt;= "&amp;F5)-COUNTIF(Vertices[In-Degree],"&gt;="&amp;F6)</f>
        <v>14</v>
      </c>
      <c r="H5" s="39">
        <f t="shared" si="3"/>
        <v>0.21818181818181817</v>
      </c>
      <c r="I5" s="40">
        <f>COUNTIF(Vertices[Out-Degree],"&gt;= "&amp;H5)-COUNTIF(Vertices[Out-Degree],"&gt;="&amp;H6)</f>
        <v>0</v>
      </c>
      <c r="J5" s="39">
        <f t="shared" si="4"/>
        <v>57.70909090909092</v>
      </c>
      <c r="K5" s="40">
        <f>COUNTIF(Vertices[Betweenness Centrality],"&gt;= "&amp;J5)-COUNTIF(Vertices[Betweenness Centrality],"&gt;="&amp;J6)</f>
        <v>1</v>
      </c>
      <c r="L5" s="39">
        <f t="shared" si="5"/>
        <v>0.05454545454545454</v>
      </c>
      <c r="M5" s="40">
        <f>COUNTIF(Vertices[Closeness Centrality],"&gt;= "&amp;L5)-COUNTIF(Vertices[Closeness Centrality],"&gt;="&amp;L6)</f>
        <v>9</v>
      </c>
      <c r="N5" s="39">
        <f t="shared" si="6"/>
        <v>0.008158254545454546</v>
      </c>
      <c r="O5" s="40">
        <f>COUNTIF(Vertices[Eigenvector Centrality],"&gt;= "&amp;N5)-COUNTIF(Vertices[Eigenvector Centrality],"&gt;="&amp;N6)</f>
        <v>0</v>
      </c>
      <c r="P5" s="39">
        <f t="shared" si="7"/>
        <v>0.6383264909090909</v>
      </c>
      <c r="Q5" s="40">
        <f>COUNTIF(Vertices[PageRank],"&gt;= "&amp;P5)-COUNTIF(Vertices[PageRank],"&gt;="&amp;P6)</f>
        <v>15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138</v>
      </c>
      <c r="D6" s="32">
        <f t="shared" si="1"/>
        <v>0</v>
      </c>
      <c r="E6" s="3">
        <f>COUNTIF(Vertices[Degree],"&gt;= "&amp;D6)-COUNTIF(Vertices[Degree],"&gt;="&amp;D7)</f>
        <v>0</v>
      </c>
      <c r="F6" s="37">
        <f t="shared" si="2"/>
        <v>1.018181818181818</v>
      </c>
      <c r="G6" s="38">
        <f>COUNTIF(Vertices[In-Degree],"&gt;= "&amp;F6)-COUNTIF(Vertices[In-Degree],"&gt;="&amp;F7)</f>
        <v>0</v>
      </c>
      <c r="H6" s="37">
        <f t="shared" si="3"/>
        <v>0.2909090909090909</v>
      </c>
      <c r="I6" s="38">
        <f>COUNTIF(Vertices[Out-Degree],"&gt;= "&amp;H6)-COUNTIF(Vertices[Out-Degree],"&gt;="&amp;H7)</f>
        <v>0</v>
      </c>
      <c r="J6" s="37">
        <f t="shared" si="4"/>
        <v>76.94545454545455</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0.010877672727272728</v>
      </c>
      <c r="O6" s="38">
        <f>COUNTIF(Vertices[Eigenvector Centrality],"&gt;= "&amp;N6)-COUNTIF(Vertices[Eigenvector Centrality],"&gt;="&amp;N7)</f>
        <v>2</v>
      </c>
      <c r="P6" s="37">
        <f t="shared" si="7"/>
        <v>0.7202976545454545</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10</v>
      </c>
      <c r="D7" s="32">
        <f t="shared" si="1"/>
        <v>0</v>
      </c>
      <c r="E7" s="3">
        <f>COUNTIF(Vertices[Degree],"&gt;= "&amp;D7)-COUNTIF(Vertices[Degree],"&gt;="&amp;D8)</f>
        <v>0</v>
      </c>
      <c r="F7" s="39">
        <f t="shared" si="2"/>
        <v>1.2727272727272725</v>
      </c>
      <c r="G7" s="40">
        <f>COUNTIF(Vertices[In-Degree],"&gt;= "&amp;F7)-COUNTIF(Vertices[In-Degree],"&gt;="&amp;F8)</f>
        <v>0</v>
      </c>
      <c r="H7" s="39">
        <f t="shared" si="3"/>
        <v>0.36363636363636365</v>
      </c>
      <c r="I7" s="40">
        <f>COUNTIF(Vertices[Out-Degree],"&gt;= "&amp;H7)-COUNTIF(Vertices[Out-Degree],"&gt;="&amp;H8)</f>
        <v>0</v>
      </c>
      <c r="J7" s="39">
        <f t="shared" si="4"/>
        <v>96.18181818181819</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0.01359709090909091</v>
      </c>
      <c r="O7" s="40">
        <f>COUNTIF(Vertices[Eigenvector Centrality],"&gt;= "&amp;N7)-COUNTIF(Vertices[Eigenvector Centrality],"&gt;="&amp;N8)</f>
        <v>1</v>
      </c>
      <c r="P7" s="39">
        <f t="shared" si="7"/>
        <v>0.802268818181818</v>
      </c>
      <c r="Q7" s="40">
        <f>COUNTIF(Vertices[PageRank],"&gt;= "&amp;P7)-COUNTIF(Vertices[PageRank],"&gt;="&amp;P8)</f>
        <v>4</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148</v>
      </c>
      <c r="D8" s="32">
        <f t="shared" si="1"/>
        <v>0</v>
      </c>
      <c r="E8" s="3">
        <f>COUNTIF(Vertices[Degree],"&gt;= "&amp;D8)-COUNTIF(Vertices[Degree],"&gt;="&amp;D9)</f>
        <v>0</v>
      </c>
      <c r="F8" s="37">
        <f t="shared" si="2"/>
        <v>1.527272727272727</v>
      </c>
      <c r="G8" s="38">
        <f>COUNTIF(Vertices[In-Degree],"&gt;= "&amp;F8)-COUNTIF(Vertices[In-Degree],"&gt;="&amp;F9)</f>
        <v>0</v>
      </c>
      <c r="H8" s="37">
        <f t="shared" si="3"/>
        <v>0.4363636363636364</v>
      </c>
      <c r="I8" s="38">
        <f>COUNTIF(Vertices[Out-Degree],"&gt;= "&amp;H8)-COUNTIF(Vertices[Out-Degree],"&gt;="&amp;H9)</f>
        <v>0</v>
      </c>
      <c r="J8" s="37">
        <f t="shared" si="4"/>
        <v>115.41818181818182</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0.016316509090909093</v>
      </c>
      <c r="O8" s="38">
        <f>COUNTIF(Vertices[Eigenvector Centrality],"&gt;= "&amp;N8)-COUNTIF(Vertices[Eigenvector Centrality],"&gt;="&amp;N9)</f>
        <v>0</v>
      </c>
      <c r="P8" s="37">
        <f t="shared" si="7"/>
        <v>0.8842399818181816</v>
      </c>
      <c r="Q8" s="38">
        <f>COUNTIF(Vertices[PageRank],"&gt;= "&amp;P8)-COUNTIF(Vertices[PageRank],"&gt;="&amp;P9)</f>
        <v>5</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1.7818181818181813</v>
      </c>
      <c r="G9" s="40">
        <f>COUNTIF(Vertices[In-Degree],"&gt;= "&amp;F9)-COUNTIF(Vertices[In-Degree],"&gt;="&amp;F10)</f>
        <v>18</v>
      </c>
      <c r="H9" s="39">
        <f t="shared" si="3"/>
        <v>0.5090909090909091</v>
      </c>
      <c r="I9" s="40">
        <f>COUNTIF(Vertices[Out-Degree],"&gt;= "&amp;H9)-COUNTIF(Vertices[Out-Degree],"&gt;="&amp;H10)</f>
        <v>0</v>
      </c>
      <c r="J9" s="39">
        <f t="shared" si="4"/>
        <v>134.65454545454546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0.019035927272727276</v>
      </c>
      <c r="O9" s="40">
        <f>COUNTIF(Vertices[Eigenvector Centrality],"&gt;= "&amp;N9)-COUNTIF(Vertices[Eigenvector Centrality],"&gt;="&amp;N10)</f>
        <v>1</v>
      </c>
      <c r="P9" s="39">
        <f t="shared" si="7"/>
        <v>0.9662111454545452</v>
      </c>
      <c r="Q9" s="40">
        <f>COUNTIF(Vertices[PageRank],"&gt;= "&amp;P9)-COUNTIF(Vertices[PageRank],"&gt;="&amp;P10)</f>
        <v>15</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43</v>
      </c>
      <c r="D10" s="32">
        <f t="shared" si="1"/>
        <v>0</v>
      </c>
      <c r="E10" s="3">
        <f>COUNTIF(Vertices[Degree],"&gt;= "&amp;D10)-COUNTIF(Vertices[Degree],"&gt;="&amp;D11)</f>
        <v>0</v>
      </c>
      <c r="F10" s="37">
        <f t="shared" si="2"/>
        <v>2.0363636363636357</v>
      </c>
      <c r="G10" s="38">
        <f>COUNTIF(Vertices[In-Degree],"&gt;= "&amp;F10)-COUNTIF(Vertices[In-Degree],"&gt;="&amp;F11)</f>
        <v>0</v>
      </c>
      <c r="H10" s="37">
        <f t="shared" si="3"/>
        <v>0.5818181818181819</v>
      </c>
      <c r="I10" s="38">
        <f>COUNTIF(Vertices[Out-Degree],"&gt;= "&amp;H10)-COUNTIF(Vertices[Out-Degree],"&gt;="&amp;H11)</f>
        <v>0</v>
      </c>
      <c r="J10" s="37">
        <f t="shared" si="4"/>
        <v>153.8909090909091</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0.02175534545454546</v>
      </c>
      <c r="O10" s="38">
        <f>COUNTIF(Vertices[Eigenvector Centrality],"&gt;= "&amp;N10)-COUNTIF(Vertices[Eigenvector Centrality],"&gt;="&amp;N11)</f>
        <v>0</v>
      </c>
      <c r="P10" s="37">
        <f t="shared" si="7"/>
        <v>1.0481823090909088</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2.29090909090909</v>
      </c>
      <c r="G11" s="40">
        <f>COUNTIF(Vertices[In-Degree],"&gt;= "&amp;F11)-COUNTIF(Vertices[In-Degree],"&gt;="&amp;F12)</f>
        <v>0</v>
      </c>
      <c r="H11" s="39">
        <f t="shared" si="3"/>
        <v>0.6545454545454547</v>
      </c>
      <c r="I11" s="40">
        <f>COUNTIF(Vertices[Out-Degree],"&gt;= "&amp;H11)-COUNTIF(Vertices[Out-Degree],"&gt;="&amp;H12)</f>
        <v>0</v>
      </c>
      <c r="J11" s="39">
        <f t="shared" si="4"/>
        <v>173.12727272727275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0.024474763636363642</v>
      </c>
      <c r="O11" s="40">
        <f>COUNTIF(Vertices[Eigenvector Centrality],"&gt;= "&amp;N11)-COUNTIF(Vertices[Eigenvector Centrality],"&gt;="&amp;N12)</f>
        <v>0</v>
      </c>
      <c r="P11" s="39">
        <f t="shared" si="7"/>
        <v>1.1301534727272724</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2.5454545454545445</v>
      </c>
      <c r="G12" s="38">
        <f>COUNTIF(Vertices[In-Degree],"&gt;= "&amp;F12)-COUNTIF(Vertices[In-Degree],"&gt;="&amp;F13)</f>
        <v>0</v>
      </c>
      <c r="H12" s="37">
        <f t="shared" si="3"/>
        <v>0.7272727272727274</v>
      </c>
      <c r="I12" s="38">
        <f>COUNTIF(Vertices[Out-Degree],"&gt;= "&amp;H12)-COUNTIF(Vertices[Out-Degree],"&gt;="&amp;H13)</f>
        <v>0</v>
      </c>
      <c r="J12" s="37">
        <f t="shared" si="4"/>
        <v>192.3636363636364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0.027194181818181826</v>
      </c>
      <c r="O12" s="38">
        <f>COUNTIF(Vertices[Eigenvector Centrality],"&gt;= "&amp;N12)-COUNTIF(Vertices[Eigenvector Centrality],"&gt;="&amp;N13)</f>
        <v>0</v>
      </c>
      <c r="P12" s="37">
        <f t="shared" si="7"/>
        <v>1.212124636363636</v>
      </c>
      <c r="Q12" s="38">
        <f>COUNTIF(Vertices[PageRank],"&gt;= "&amp;P12)-COUNTIF(Vertices[PageRank],"&gt;="&amp;P13)</f>
        <v>3</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2.799999999999999</v>
      </c>
      <c r="G13" s="40">
        <f>COUNTIF(Vertices[In-Degree],"&gt;= "&amp;F13)-COUNTIF(Vertices[In-Degree],"&gt;="&amp;F14)</f>
        <v>9</v>
      </c>
      <c r="H13" s="39">
        <f t="shared" si="3"/>
        <v>0.8000000000000002</v>
      </c>
      <c r="I13" s="40">
        <f>COUNTIF(Vertices[Out-Degree],"&gt;= "&amp;H13)-COUNTIF(Vertices[Out-Degree],"&gt;="&amp;H14)</f>
        <v>0</v>
      </c>
      <c r="J13" s="39">
        <f t="shared" si="4"/>
        <v>211.60000000000005</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0.02991360000000001</v>
      </c>
      <c r="O13" s="40">
        <f>COUNTIF(Vertices[Eigenvector Centrality],"&gt;= "&amp;N13)-COUNTIF(Vertices[Eigenvector Centrality],"&gt;="&amp;N14)</f>
        <v>0</v>
      </c>
      <c r="P13" s="39">
        <f t="shared" si="7"/>
        <v>1.2940957999999996</v>
      </c>
      <c r="Q13" s="40">
        <f>COUNTIF(Vertices[PageRank],"&gt;= "&amp;P13)-COUNTIF(Vertices[PageRank],"&gt;="&amp;P14)</f>
        <v>12</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3.0545454545454533</v>
      </c>
      <c r="G14" s="38">
        <f>COUNTIF(Vertices[In-Degree],"&gt;= "&amp;F14)-COUNTIF(Vertices[In-Degree],"&gt;="&amp;F15)</f>
        <v>0</v>
      </c>
      <c r="H14" s="37">
        <f t="shared" si="3"/>
        <v>0.8727272727272729</v>
      </c>
      <c r="I14" s="38">
        <f>COUNTIF(Vertices[Out-Degree],"&gt;= "&amp;H14)-COUNTIF(Vertices[Out-Degree],"&gt;="&amp;H15)</f>
        <v>0</v>
      </c>
      <c r="J14" s="37">
        <f t="shared" si="4"/>
        <v>230.8363636363637</v>
      </c>
      <c r="K14" s="38">
        <f>COUNTIF(Vertices[Betweenness Centrality],"&gt;= "&amp;J14)-COUNTIF(Vertices[Betweenness Centrality],"&gt;="&amp;J15)</f>
        <v>2</v>
      </c>
      <c r="L14" s="37">
        <f t="shared" si="5"/>
        <v>0.21818181818181823</v>
      </c>
      <c r="M14" s="38">
        <f>COUNTIF(Vertices[Closeness Centrality],"&gt;= "&amp;L14)-COUNTIF(Vertices[Closeness Centrality],"&gt;="&amp;L15)</f>
        <v>0</v>
      </c>
      <c r="N14" s="37">
        <f t="shared" si="6"/>
        <v>0.03263301818181819</v>
      </c>
      <c r="O14" s="38">
        <f>COUNTIF(Vertices[Eigenvector Centrality],"&gt;= "&amp;N14)-COUNTIF(Vertices[Eigenvector Centrality],"&gt;="&amp;N15)</f>
        <v>0</v>
      </c>
      <c r="P14" s="37">
        <f t="shared" si="7"/>
        <v>1.3760669636363632</v>
      </c>
      <c r="Q14" s="38">
        <f>COUNTIF(Vertices[PageRank],"&gt;= "&amp;P14)-COUNTIF(Vertices[PageRank],"&gt;="&amp;P15)</f>
        <v>3</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33</v>
      </c>
      <c r="D15" s="32">
        <f t="shared" si="1"/>
        <v>0</v>
      </c>
      <c r="E15" s="3">
        <f>COUNTIF(Vertices[Degree],"&gt;= "&amp;D15)-COUNTIF(Vertices[Degree],"&gt;="&amp;D16)</f>
        <v>0</v>
      </c>
      <c r="F15" s="39">
        <f t="shared" si="2"/>
        <v>3.3090909090909078</v>
      </c>
      <c r="G15" s="40">
        <f>COUNTIF(Vertices[In-Degree],"&gt;= "&amp;F15)-COUNTIF(Vertices[In-Degree],"&gt;="&amp;F16)</f>
        <v>0</v>
      </c>
      <c r="H15" s="39">
        <f t="shared" si="3"/>
        <v>0.9454545454545457</v>
      </c>
      <c r="I15" s="40">
        <f>COUNTIF(Vertices[Out-Degree],"&gt;= "&amp;H15)-COUNTIF(Vertices[Out-Degree],"&gt;="&amp;H16)</f>
        <v>90</v>
      </c>
      <c r="J15" s="39">
        <f t="shared" si="4"/>
        <v>250.07272727272735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0.03535243636363637</v>
      </c>
      <c r="O15" s="40">
        <f>COUNTIF(Vertices[Eigenvector Centrality],"&gt;= "&amp;N15)-COUNTIF(Vertices[Eigenvector Centrality],"&gt;="&amp;N16)</f>
        <v>0</v>
      </c>
      <c r="P15" s="39">
        <f t="shared" si="7"/>
        <v>1.4580381272727267</v>
      </c>
      <c r="Q15" s="40">
        <f>COUNTIF(Vertices[PageRank],"&gt;= "&amp;P15)-COUNTIF(Vertices[PageRank],"&gt;="&amp;P16)</f>
        <v>2</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10</v>
      </c>
      <c r="D16" s="32">
        <f t="shared" si="1"/>
        <v>0</v>
      </c>
      <c r="E16" s="3">
        <f>COUNTIF(Vertices[Degree],"&gt;= "&amp;D16)-COUNTIF(Vertices[Degree],"&gt;="&amp;D17)</f>
        <v>0</v>
      </c>
      <c r="F16" s="37">
        <f t="shared" si="2"/>
        <v>3.563636363636362</v>
      </c>
      <c r="G16" s="38">
        <f>COUNTIF(Vertices[In-Degree],"&gt;= "&amp;F16)-COUNTIF(Vertices[In-Degree],"&gt;="&amp;F17)</f>
        <v>0</v>
      </c>
      <c r="H16" s="37">
        <f t="shared" si="3"/>
        <v>1.0181818181818183</v>
      </c>
      <c r="I16" s="38">
        <f>COUNTIF(Vertices[Out-Degree],"&gt;= "&amp;H16)-COUNTIF(Vertices[Out-Degree],"&gt;="&amp;H17)</f>
        <v>0</v>
      </c>
      <c r="J16" s="37">
        <f t="shared" si="4"/>
        <v>269.30909090909097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0.03807185454545455</v>
      </c>
      <c r="O16" s="38">
        <f>COUNTIF(Vertices[Eigenvector Centrality],"&gt;= "&amp;N16)-COUNTIF(Vertices[Eigenvector Centrality],"&gt;="&amp;N17)</f>
        <v>2</v>
      </c>
      <c r="P16" s="37">
        <f t="shared" si="7"/>
        <v>1.5400092909090903</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43</v>
      </c>
      <c r="D17" s="32">
        <f t="shared" si="1"/>
        <v>0</v>
      </c>
      <c r="E17" s="3">
        <f>COUNTIF(Vertices[Degree],"&gt;= "&amp;D17)-COUNTIF(Vertices[Degree],"&gt;="&amp;D18)</f>
        <v>0</v>
      </c>
      <c r="F17" s="39">
        <f t="shared" si="2"/>
        <v>3.8181818181818166</v>
      </c>
      <c r="G17" s="40">
        <f>COUNTIF(Vertices[In-Degree],"&gt;= "&amp;F17)-COUNTIF(Vertices[In-Degree],"&gt;="&amp;F18)</f>
        <v>4</v>
      </c>
      <c r="H17" s="39">
        <f t="shared" si="3"/>
        <v>1.090909090909091</v>
      </c>
      <c r="I17" s="40">
        <f>COUNTIF(Vertices[Out-Degree],"&gt;= "&amp;H17)-COUNTIF(Vertices[Out-Degree],"&gt;="&amp;H18)</f>
        <v>0</v>
      </c>
      <c r="J17" s="39">
        <f t="shared" si="4"/>
        <v>288.5454545454546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0.04079127272727273</v>
      </c>
      <c r="O17" s="40">
        <f>COUNTIF(Vertices[Eigenvector Centrality],"&gt;= "&amp;N17)-COUNTIF(Vertices[Eigenvector Centrality],"&gt;="&amp;N18)</f>
        <v>1</v>
      </c>
      <c r="P17" s="39">
        <f t="shared" si="7"/>
        <v>1.621980454545454</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66</v>
      </c>
      <c r="D18" s="32">
        <f t="shared" si="1"/>
        <v>0</v>
      </c>
      <c r="E18" s="3">
        <f>COUNTIF(Vertices[Degree],"&gt;= "&amp;D18)-COUNTIF(Vertices[Degree],"&gt;="&amp;D19)</f>
        <v>0</v>
      </c>
      <c r="F18" s="37">
        <f t="shared" si="2"/>
        <v>4.072727272727271</v>
      </c>
      <c r="G18" s="38">
        <f>COUNTIF(Vertices[In-Degree],"&gt;= "&amp;F18)-COUNTIF(Vertices[In-Degree],"&gt;="&amp;F19)</f>
        <v>0</v>
      </c>
      <c r="H18" s="37">
        <f t="shared" si="3"/>
        <v>1.1636363636363638</v>
      </c>
      <c r="I18" s="38">
        <f>COUNTIF(Vertices[Out-Degree],"&gt;= "&amp;H18)-COUNTIF(Vertices[Out-Degree],"&gt;="&amp;H19)</f>
        <v>0</v>
      </c>
      <c r="J18" s="37">
        <f t="shared" si="4"/>
        <v>307.78181818181827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0.04351069090909091</v>
      </c>
      <c r="O18" s="38">
        <f>COUNTIF(Vertices[Eigenvector Centrality],"&gt;= "&amp;N18)-COUNTIF(Vertices[Eigenvector Centrality],"&gt;="&amp;N19)</f>
        <v>1</v>
      </c>
      <c r="P18" s="37">
        <f t="shared" si="7"/>
        <v>1.7039516181818175</v>
      </c>
      <c r="Q18" s="38">
        <f>COUNTIF(Vertices[PageRank],"&gt;= "&amp;P18)-COUNTIF(Vertices[PageRank],"&gt;="&amp;P19)</f>
        <v>6</v>
      </c>
      <c r="R18" s="37">
        <f t="shared" si="8"/>
        <v>0.14545454545454548</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4.327272727272726</v>
      </c>
      <c r="G19" s="40">
        <f>COUNTIF(Vertices[In-Degree],"&gt;= "&amp;F19)-COUNTIF(Vertices[In-Degree],"&gt;="&amp;F20)</f>
        <v>0</v>
      </c>
      <c r="H19" s="39">
        <f t="shared" si="3"/>
        <v>1.2363636363636366</v>
      </c>
      <c r="I19" s="40">
        <f>COUNTIF(Vertices[Out-Degree],"&gt;= "&amp;H19)-COUNTIF(Vertices[Out-Degree],"&gt;="&amp;H20)</f>
        <v>0</v>
      </c>
      <c r="J19" s="39">
        <f t="shared" si="4"/>
        <v>327.0181818181819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0.04623010909090909</v>
      </c>
      <c r="O19" s="40">
        <f>COUNTIF(Vertices[Eigenvector Centrality],"&gt;= "&amp;N19)-COUNTIF(Vertices[Eigenvector Centrality],"&gt;="&amp;N20)</f>
        <v>5</v>
      </c>
      <c r="P19" s="39">
        <f t="shared" si="7"/>
        <v>1.785922781818181</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10</v>
      </c>
      <c r="D20" s="32">
        <f t="shared" si="1"/>
        <v>0</v>
      </c>
      <c r="E20" s="3">
        <f>COUNTIF(Vertices[Degree],"&gt;= "&amp;D20)-COUNTIF(Vertices[Degree],"&gt;="&amp;D21)</f>
        <v>0</v>
      </c>
      <c r="F20" s="37">
        <f t="shared" si="2"/>
        <v>4.581818181818181</v>
      </c>
      <c r="G20" s="38">
        <f>COUNTIF(Vertices[In-Degree],"&gt;= "&amp;F20)-COUNTIF(Vertices[In-Degree],"&gt;="&amp;F21)</f>
        <v>0</v>
      </c>
      <c r="H20" s="37">
        <f t="shared" si="3"/>
        <v>1.3090909090909093</v>
      </c>
      <c r="I20" s="38">
        <f>COUNTIF(Vertices[Out-Degree],"&gt;= "&amp;H20)-COUNTIF(Vertices[Out-Degree],"&gt;="&amp;H21)</f>
        <v>0</v>
      </c>
      <c r="J20" s="37">
        <f t="shared" si="4"/>
        <v>346.25454545454556</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0.04894952727272727</v>
      </c>
      <c r="O20" s="38">
        <f>COUNTIF(Vertices[Eigenvector Centrality],"&gt;= "&amp;N20)-COUNTIF(Vertices[Eigenvector Centrality],"&gt;="&amp;N21)</f>
        <v>0</v>
      </c>
      <c r="P20" s="37">
        <f t="shared" si="7"/>
        <v>1.8678939454545447</v>
      </c>
      <c r="Q20" s="38">
        <f>COUNTIF(Vertices[PageRank],"&gt;= "&amp;P20)-COUNTIF(Vertices[PageRank],"&gt;="&amp;P21)</f>
        <v>1</v>
      </c>
      <c r="R20" s="37">
        <f t="shared" si="8"/>
        <v>0.16363636363636366</v>
      </c>
      <c r="S20" s="43">
        <f>COUNTIF(Vertices[Clustering Coefficient],"&gt;= "&amp;R20)-COUNTIF(Vertices[Clustering Coefficient],"&gt;="&amp;R21)</f>
        <v>3</v>
      </c>
      <c r="T20" s="37" t="e">
        <f ca="1" t="shared" si="9"/>
        <v>#REF!</v>
      </c>
      <c r="U20" s="38" t="e">
        <f ca="1" t="shared" si="0"/>
        <v>#REF!</v>
      </c>
    </row>
    <row r="21" spans="1:21" ht="15">
      <c r="A21" s="34" t="s">
        <v>157</v>
      </c>
      <c r="B21" s="34">
        <v>4.630292</v>
      </c>
      <c r="D21" s="32">
        <f t="shared" si="1"/>
        <v>0</v>
      </c>
      <c r="E21" s="3">
        <f>COUNTIF(Vertices[Degree],"&gt;= "&amp;D21)-COUNTIF(Vertices[Degree],"&gt;="&amp;D22)</f>
        <v>0</v>
      </c>
      <c r="F21" s="39">
        <f t="shared" si="2"/>
        <v>4.836363636363636</v>
      </c>
      <c r="G21" s="40">
        <f>COUNTIF(Vertices[In-Degree],"&gt;= "&amp;F21)-COUNTIF(Vertices[In-Degree],"&gt;="&amp;F22)</f>
        <v>4</v>
      </c>
      <c r="H21" s="39">
        <f t="shared" si="3"/>
        <v>1.381818181818182</v>
      </c>
      <c r="I21" s="40">
        <f>COUNTIF(Vertices[Out-Degree],"&gt;= "&amp;H21)-COUNTIF(Vertices[Out-Degree],"&gt;="&amp;H22)</f>
        <v>0</v>
      </c>
      <c r="J21" s="39">
        <f t="shared" si="4"/>
        <v>365.4909090909092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0.05166894545454545</v>
      </c>
      <c r="O21" s="40">
        <f>COUNTIF(Vertices[Eigenvector Centrality],"&gt;= "&amp;N21)-COUNTIF(Vertices[Eigenvector Centrality],"&gt;="&amp;N22)</f>
        <v>1</v>
      </c>
      <c r="P21" s="39">
        <f t="shared" si="7"/>
        <v>1.9498651090909083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5.090909090909091</v>
      </c>
      <c r="G22" s="38">
        <f>COUNTIF(Vertices[In-Degree],"&gt;= "&amp;F22)-COUNTIF(Vertices[In-Degree],"&gt;="&amp;F23)</f>
        <v>0</v>
      </c>
      <c r="H22" s="37">
        <f t="shared" si="3"/>
        <v>1.4545454545454548</v>
      </c>
      <c r="I22" s="38">
        <f>COUNTIF(Vertices[Out-Degree],"&gt;= "&amp;H22)-COUNTIF(Vertices[Out-Degree],"&gt;="&amp;H23)</f>
        <v>0</v>
      </c>
      <c r="J22" s="37">
        <f t="shared" si="4"/>
        <v>384.72727272727286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0.05438836363636363</v>
      </c>
      <c r="O22" s="38">
        <f>COUNTIF(Vertices[Eigenvector Centrality],"&gt;= "&amp;N22)-COUNTIF(Vertices[Eigenvector Centrality],"&gt;="&amp;N23)</f>
        <v>2</v>
      </c>
      <c r="P22" s="37">
        <f t="shared" si="7"/>
        <v>2.031836272727272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0.007460524409676952</v>
      </c>
      <c r="D23" s="32">
        <f t="shared" si="1"/>
        <v>0</v>
      </c>
      <c r="E23" s="3">
        <f>COUNTIF(Vertices[Degree],"&gt;= "&amp;D23)-COUNTIF(Vertices[Degree],"&gt;="&amp;D24)</f>
        <v>0</v>
      </c>
      <c r="F23" s="39">
        <f t="shared" si="2"/>
        <v>5.345454545454546</v>
      </c>
      <c r="G23" s="40">
        <f>COUNTIF(Vertices[In-Degree],"&gt;= "&amp;F23)-COUNTIF(Vertices[In-Degree],"&gt;="&amp;F24)</f>
        <v>0</v>
      </c>
      <c r="H23" s="39">
        <f t="shared" si="3"/>
        <v>1.5272727272727276</v>
      </c>
      <c r="I23" s="40">
        <f>COUNTIF(Vertices[Out-Degree],"&gt;= "&amp;H23)-COUNTIF(Vertices[Out-Degree],"&gt;="&amp;H24)</f>
        <v>0</v>
      </c>
      <c r="J23" s="39">
        <f t="shared" si="4"/>
        <v>403.9636363636365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0.05710778181818181</v>
      </c>
      <c r="O23" s="40">
        <f>COUNTIF(Vertices[Eigenvector Centrality],"&gt;= "&amp;N23)-COUNTIF(Vertices[Eigenvector Centrality],"&gt;="&amp;N24)</f>
        <v>0</v>
      </c>
      <c r="P23" s="39">
        <f t="shared" si="7"/>
        <v>2.113807436363636</v>
      </c>
      <c r="Q23" s="40">
        <f>COUNTIF(Vertices[PageRank],"&gt;= "&amp;P23)-COUNTIF(Vertices[PageRank],"&gt;="&amp;P24)</f>
        <v>1</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1721</v>
      </c>
      <c r="B24" s="34">
        <v>0.737765</v>
      </c>
      <c r="D24" s="32">
        <f t="shared" si="1"/>
        <v>0</v>
      </c>
      <c r="E24" s="3">
        <f>COUNTIF(Vertices[Degree],"&gt;= "&amp;D24)-COUNTIF(Vertices[Degree],"&gt;="&amp;D25)</f>
        <v>0</v>
      </c>
      <c r="F24" s="37">
        <f t="shared" si="2"/>
        <v>5.6000000000000005</v>
      </c>
      <c r="G24" s="38">
        <f>COUNTIF(Vertices[In-Degree],"&gt;= "&amp;F24)-COUNTIF(Vertices[In-Degree],"&gt;="&amp;F25)</f>
        <v>0</v>
      </c>
      <c r="H24" s="37">
        <f t="shared" si="3"/>
        <v>1.6000000000000003</v>
      </c>
      <c r="I24" s="38">
        <f>COUNTIF(Vertices[Out-Degree],"&gt;= "&amp;H24)-COUNTIF(Vertices[Out-Degree],"&gt;="&amp;H25)</f>
        <v>0</v>
      </c>
      <c r="J24" s="37">
        <f t="shared" si="4"/>
        <v>423.20000000000016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0.05982719999999999</v>
      </c>
      <c r="O24" s="38">
        <f>COUNTIF(Vertices[Eigenvector Centrality],"&gt;= "&amp;N24)-COUNTIF(Vertices[Eigenvector Centrality],"&gt;="&amp;N25)</f>
        <v>0</v>
      </c>
      <c r="P24" s="37">
        <f t="shared" si="7"/>
        <v>2.1957785999999997</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5.854545454545455</v>
      </c>
      <c r="G25" s="40">
        <f>COUNTIF(Vertices[In-Degree],"&gt;= "&amp;F25)-COUNTIF(Vertices[In-Degree],"&gt;="&amp;F26)</f>
        <v>1</v>
      </c>
      <c r="H25" s="39">
        <f t="shared" si="3"/>
        <v>1.672727272727273</v>
      </c>
      <c r="I25" s="40">
        <f>COUNTIF(Vertices[Out-Degree],"&gt;= "&amp;H25)-COUNTIF(Vertices[Out-Degree],"&gt;="&amp;H26)</f>
        <v>0</v>
      </c>
      <c r="J25" s="39">
        <f t="shared" si="4"/>
        <v>442.4363636363638</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0.06254661818181817</v>
      </c>
      <c r="O25" s="40">
        <f>COUNTIF(Vertices[Eigenvector Centrality],"&gt;= "&amp;N25)-COUNTIF(Vertices[Eigenvector Centrality],"&gt;="&amp;N26)</f>
        <v>0</v>
      </c>
      <c r="P25" s="39">
        <f t="shared" si="7"/>
        <v>2.2777497636363635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1722</v>
      </c>
      <c r="B26" s="34" t="s">
        <v>1723</v>
      </c>
      <c r="D26" s="32">
        <f t="shared" si="1"/>
        <v>0</v>
      </c>
      <c r="E26" s="3">
        <f>COUNTIF(Vertices[Degree],"&gt;= "&amp;D26)-COUNTIF(Vertices[Degree],"&gt;="&amp;D28)</f>
        <v>0</v>
      </c>
      <c r="F26" s="37">
        <f t="shared" si="2"/>
        <v>6.10909090909091</v>
      </c>
      <c r="G26" s="38">
        <f>COUNTIF(Vertices[In-Degree],"&gt;= "&amp;F26)-COUNTIF(Vertices[In-Degree],"&gt;="&amp;F28)</f>
        <v>0</v>
      </c>
      <c r="H26" s="37">
        <f t="shared" si="3"/>
        <v>1.7454545454545458</v>
      </c>
      <c r="I26" s="38">
        <f>COUNTIF(Vertices[Out-Degree],"&gt;= "&amp;H26)-COUNTIF(Vertices[Out-Degree],"&gt;="&amp;H28)</f>
        <v>0</v>
      </c>
      <c r="J26" s="37">
        <f t="shared" si="4"/>
        <v>461.67272727272746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0.06526603636363636</v>
      </c>
      <c r="O26" s="38">
        <f>COUNTIF(Vertices[Eigenvector Centrality],"&gt;= "&amp;N26)-COUNTIF(Vertices[Eigenvector Centrality],"&gt;="&amp;N28)</f>
        <v>0</v>
      </c>
      <c r="P26" s="37">
        <f t="shared" si="7"/>
        <v>2.3597209272727273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-22</v>
      </c>
      <c r="J27" s="61"/>
      <c r="K27" s="62">
        <f>COUNTIF(Vertices[Betweenness Centrality],"&gt;= "&amp;J27)-COUNTIF(Vertices[Betweenness Centrality],"&gt;="&amp;J28)</f>
        <v>-7</v>
      </c>
      <c r="L27" s="61"/>
      <c r="M27" s="62">
        <f>COUNTIF(Vertices[Closeness Centrality],"&gt;= "&amp;L27)-COUNTIF(Vertices[Closeness Centrality],"&gt;="&amp;L28)</f>
        <v>-34</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1.8181818181818186</v>
      </c>
      <c r="I28" s="40">
        <f>COUNTIF(Vertices[Out-Degree],"&gt;= "&amp;H28)-COUNTIF(Vertices[Out-Degree],"&gt;="&amp;H40)</f>
        <v>0</v>
      </c>
      <c r="J28" s="39">
        <f>J26+($J$57-$J$2)/BinDivisor</f>
        <v>480.9090909090911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0.06798545454545454</v>
      </c>
      <c r="O28" s="40">
        <f>COUNTIF(Vertices[Eigenvector Centrality],"&gt;= "&amp;N28)-COUNTIF(Vertices[Eigenvector Centrality],"&gt;="&amp;N40)</f>
        <v>1</v>
      </c>
      <c r="P28" s="39">
        <f>P26+($P$57-$P$2)/BinDivisor</f>
        <v>2.441692090909091</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-22</v>
      </c>
      <c r="J38" s="61"/>
      <c r="K38" s="62">
        <f>COUNTIF(Vertices[Betweenness Centrality],"&gt;= "&amp;J38)-COUNTIF(Vertices[Betweenness Centrality],"&gt;="&amp;J40)</f>
        <v>-7</v>
      </c>
      <c r="L38" s="61"/>
      <c r="M38" s="62">
        <f>COUNTIF(Vertices[Closeness Centrality],"&gt;= "&amp;L38)-COUNTIF(Vertices[Closeness Centrality],"&gt;="&amp;L40)</f>
        <v>-34</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-22</v>
      </c>
      <c r="J39" s="61"/>
      <c r="K39" s="62">
        <f>COUNTIF(Vertices[Betweenness Centrality],"&gt;= "&amp;J39)-COUNTIF(Vertices[Betweenness Centrality],"&gt;="&amp;J40)</f>
        <v>-7</v>
      </c>
      <c r="L39" s="61"/>
      <c r="M39" s="62">
        <f>COUNTIF(Vertices[Closeness Centrality],"&gt;= "&amp;L39)-COUNTIF(Vertices[Closeness Centrality],"&gt;="&amp;L40)</f>
        <v>-34</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1.8909090909090913</v>
      </c>
      <c r="I40" s="38">
        <f>COUNTIF(Vertices[Out-Degree],"&gt;= "&amp;H40)-COUNTIF(Vertices[Out-Degree],"&gt;="&amp;H41)</f>
        <v>0</v>
      </c>
      <c r="J40" s="37">
        <f>J28+($J$57-$J$2)/BinDivisor</f>
        <v>500.14545454545475</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0.07070487272727273</v>
      </c>
      <c r="O40" s="38">
        <f>COUNTIF(Vertices[Eigenvector Centrality],"&gt;= "&amp;N40)-COUNTIF(Vertices[Eigenvector Centrality],"&gt;="&amp;N41)</f>
        <v>0</v>
      </c>
      <c r="P40" s="37">
        <f>P28+($P$57-$P$2)/BinDivisor</f>
        <v>2.523663254545455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1.963636363636364</v>
      </c>
      <c r="I41" s="40">
        <f>COUNTIF(Vertices[Out-Degree],"&gt;= "&amp;H41)-COUNTIF(Vertices[Out-Degree],"&gt;="&amp;H42)</f>
        <v>16</v>
      </c>
      <c r="J41" s="39">
        <f aca="true" t="shared" si="13" ref="J41:J56">J40+($J$57-$J$2)/BinDivisor</f>
        <v>519.3818181818184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0.07342429090909092</v>
      </c>
      <c r="O41" s="40">
        <f>COUNTIF(Vertices[Eigenvector Centrality],"&gt;= "&amp;N41)-COUNTIF(Vertices[Eigenvector Centrality],"&gt;="&amp;N42)</f>
        <v>1</v>
      </c>
      <c r="P41" s="39">
        <f aca="true" t="shared" si="16" ref="P41:P56">P40+($P$57-$P$2)/BinDivisor</f>
        <v>2.6056344181818187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2.0363636363636366</v>
      </c>
      <c r="I42" s="38">
        <f>COUNTIF(Vertices[Out-Degree],"&gt;= "&amp;H42)-COUNTIF(Vertices[Out-Degree],"&gt;="&amp;H43)</f>
        <v>0</v>
      </c>
      <c r="J42" s="37">
        <f t="shared" si="13"/>
        <v>538.618181818182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0.0761437090909091</v>
      </c>
      <c r="O42" s="38">
        <f>COUNTIF(Vertices[Eigenvector Centrality],"&gt;= "&amp;N42)-COUNTIF(Vertices[Eigenvector Centrality],"&gt;="&amp;N43)</f>
        <v>1</v>
      </c>
      <c r="P42" s="37">
        <f t="shared" si="16"/>
        <v>2.6876055818181825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2.1090909090909093</v>
      </c>
      <c r="I43" s="40">
        <f>COUNTIF(Vertices[Out-Degree],"&gt;= "&amp;H43)-COUNTIF(Vertices[Out-Degree],"&gt;="&amp;H44)</f>
        <v>0</v>
      </c>
      <c r="J43" s="39">
        <f t="shared" si="13"/>
        <v>557.8545454545457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0.07886312727272729</v>
      </c>
      <c r="O43" s="40">
        <f>COUNTIF(Vertices[Eigenvector Centrality],"&gt;= "&amp;N43)-COUNTIF(Vertices[Eigenvector Centrality],"&gt;="&amp;N44)</f>
        <v>0</v>
      </c>
      <c r="P43" s="39">
        <f t="shared" si="16"/>
        <v>2.7695767454545464</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2.181818181818182</v>
      </c>
      <c r="I44" s="38">
        <f>COUNTIF(Vertices[Out-Degree],"&gt;= "&amp;H44)-COUNTIF(Vertices[Out-Degree],"&gt;="&amp;H45)</f>
        <v>0</v>
      </c>
      <c r="J44" s="37">
        <f t="shared" si="13"/>
        <v>577.0909090909093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0.08158254545454548</v>
      </c>
      <c r="O44" s="38">
        <f>COUNTIF(Vertices[Eigenvector Centrality],"&gt;= "&amp;N44)-COUNTIF(Vertices[Eigenvector Centrality],"&gt;="&amp;N45)</f>
        <v>0</v>
      </c>
      <c r="P44" s="37">
        <f t="shared" si="16"/>
        <v>2.85154790909091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2.254545454545455</v>
      </c>
      <c r="I45" s="40">
        <f>COUNTIF(Vertices[Out-Degree],"&gt;= "&amp;H45)-COUNTIF(Vertices[Out-Degree],"&gt;="&amp;H46)</f>
        <v>0</v>
      </c>
      <c r="J45" s="39">
        <f t="shared" si="13"/>
        <v>596.327272727273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0.08430196363636366</v>
      </c>
      <c r="O45" s="40">
        <f>COUNTIF(Vertices[Eigenvector Centrality],"&gt;= "&amp;N45)-COUNTIF(Vertices[Eigenvector Centrality],"&gt;="&amp;N46)</f>
        <v>0</v>
      </c>
      <c r="P45" s="39">
        <f t="shared" si="16"/>
        <v>2.933519072727274</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2.3272727272727276</v>
      </c>
      <c r="I46" s="38">
        <f>COUNTIF(Vertices[Out-Degree],"&gt;= "&amp;H46)-COUNTIF(Vertices[Out-Degree],"&gt;="&amp;H47)</f>
        <v>0</v>
      </c>
      <c r="J46" s="37">
        <f t="shared" si="13"/>
        <v>615.5636363636366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0.08702138181818185</v>
      </c>
      <c r="O46" s="38">
        <f>COUNTIF(Vertices[Eigenvector Centrality],"&gt;= "&amp;N46)-COUNTIF(Vertices[Eigenvector Centrality],"&gt;="&amp;N47)</f>
        <v>0</v>
      </c>
      <c r="P46" s="37">
        <f t="shared" si="16"/>
        <v>3.0154902363636378</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2.4000000000000004</v>
      </c>
      <c r="I47" s="40">
        <f>COUNTIF(Vertices[Out-Degree],"&gt;= "&amp;H47)-COUNTIF(Vertices[Out-Degree],"&gt;="&amp;H48)</f>
        <v>0</v>
      </c>
      <c r="J47" s="39">
        <f t="shared" si="13"/>
        <v>634.8000000000003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0.08974080000000004</v>
      </c>
      <c r="O47" s="40">
        <f>COUNTIF(Vertices[Eigenvector Centrality],"&gt;= "&amp;N47)-COUNTIF(Vertices[Eigenvector Centrality],"&gt;="&amp;N48)</f>
        <v>0</v>
      </c>
      <c r="P47" s="39">
        <f t="shared" si="16"/>
        <v>3.0974614000000016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2.472727272727273</v>
      </c>
      <c r="I48" s="38">
        <f>COUNTIF(Vertices[Out-Degree],"&gt;= "&amp;H48)-COUNTIF(Vertices[Out-Degree],"&gt;="&amp;H49)</f>
        <v>0</v>
      </c>
      <c r="J48" s="37">
        <f t="shared" si="13"/>
        <v>654.036363636364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0.09246021818181822</v>
      </c>
      <c r="O48" s="38">
        <f>COUNTIF(Vertices[Eigenvector Centrality],"&gt;= "&amp;N48)-COUNTIF(Vertices[Eigenvector Centrality],"&gt;="&amp;N49)</f>
        <v>0</v>
      </c>
      <c r="P48" s="37">
        <f t="shared" si="16"/>
        <v>3.1794325636363654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2.545454545454546</v>
      </c>
      <c r="I49" s="40">
        <f>COUNTIF(Vertices[Out-Degree],"&gt;= "&amp;H49)-COUNTIF(Vertices[Out-Degree],"&gt;="&amp;H50)</f>
        <v>0</v>
      </c>
      <c r="J49" s="39">
        <f t="shared" si="13"/>
        <v>673.2727272727276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0.09517963636363641</v>
      </c>
      <c r="O49" s="40">
        <f>COUNTIF(Vertices[Eigenvector Centrality],"&gt;= "&amp;N49)-COUNTIF(Vertices[Eigenvector Centrality],"&gt;="&amp;N50)</f>
        <v>0</v>
      </c>
      <c r="P49" s="39">
        <f t="shared" si="16"/>
        <v>3.261403727272729</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2.6181818181818186</v>
      </c>
      <c r="I50" s="38">
        <f>COUNTIF(Vertices[Out-Degree],"&gt;= "&amp;H50)-COUNTIF(Vertices[Out-Degree],"&gt;="&amp;H51)</f>
        <v>0</v>
      </c>
      <c r="J50" s="37">
        <f t="shared" si="13"/>
        <v>692.5090909090912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0.0978990545454546</v>
      </c>
      <c r="O50" s="38">
        <f>COUNTIF(Vertices[Eigenvector Centrality],"&gt;= "&amp;N50)-COUNTIF(Vertices[Eigenvector Centrality],"&gt;="&amp;N51)</f>
        <v>0</v>
      </c>
      <c r="P50" s="37">
        <f t="shared" si="16"/>
        <v>3.343374890909093</v>
      </c>
      <c r="Q50" s="38">
        <f>COUNTIF(Vertices[PageRank],"&gt;= "&amp;P50)-COUNTIF(Vertices[PageRank],"&gt;="&amp;P51)</f>
        <v>0</v>
      </c>
      <c r="R50" s="37">
        <f t="shared" si="17"/>
        <v>0.3272727272727273</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2.6909090909090914</v>
      </c>
      <c r="I51" s="40">
        <f>COUNTIF(Vertices[Out-Degree],"&gt;= "&amp;H51)-COUNTIF(Vertices[Out-Degree],"&gt;="&amp;H52)</f>
        <v>0</v>
      </c>
      <c r="J51" s="39">
        <f t="shared" si="13"/>
        <v>711.7454545454549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0.10061847272727278</v>
      </c>
      <c r="O51" s="40">
        <f>COUNTIF(Vertices[Eigenvector Centrality],"&gt;= "&amp;N51)-COUNTIF(Vertices[Eigenvector Centrality],"&gt;="&amp;N52)</f>
        <v>0</v>
      </c>
      <c r="P51" s="39">
        <f t="shared" si="16"/>
        <v>3.425346054545457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2.763636363636364</v>
      </c>
      <c r="I52" s="38">
        <f>COUNTIF(Vertices[Out-Degree],"&gt;= "&amp;H52)-COUNTIF(Vertices[Out-Degree],"&gt;="&amp;H53)</f>
        <v>0</v>
      </c>
      <c r="J52" s="37">
        <f t="shared" si="13"/>
        <v>730.9818181818185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0.10333789090909097</v>
      </c>
      <c r="O52" s="38">
        <f>COUNTIF(Vertices[Eigenvector Centrality],"&gt;= "&amp;N52)-COUNTIF(Vertices[Eigenvector Centrality],"&gt;="&amp;N53)</f>
        <v>0</v>
      </c>
      <c r="P52" s="37">
        <f t="shared" si="16"/>
        <v>3.5073172181818206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1</v>
      </c>
      <c r="H53" s="39">
        <f t="shared" si="12"/>
        <v>2.836363636363637</v>
      </c>
      <c r="I53" s="40">
        <f>COUNTIF(Vertices[Out-Degree],"&gt;= "&amp;H53)-COUNTIF(Vertices[Out-Degree],"&gt;="&amp;H54)</f>
        <v>0</v>
      </c>
      <c r="J53" s="39">
        <f t="shared" si="13"/>
        <v>750.2181818181822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0.10605730909090916</v>
      </c>
      <c r="O53" s="40">
        <f>COUNTIF(Vertices[Eigenvector Centrality],"&gt;= "&amp;N53)-COUNTIF(Vertices[Eigenvector Centrality],"&gt;="&amp;N54)</f>
        <v>0</v>
      </c>
      <c r="P53" s="39">
        <f t="shared" si="16"/>
        <v>3.5892883818181844</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2.9090909090909096</v>
      </c>
      <c r="I54" s="38">
        <f>COUNTIF(Vertices[Out-Degree],"&gt;= "&amp;H54)-COUNTIF(Vertices[Out-Degree],"&gt;="&amp;H55)</f>
        <v>0</v>
      </c>
      <c r="J54" s="37">
        <f t="shared" si="13"/>
        <v>769.4545454545458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0.10877672727272734</v>
      </c>
      <c r="O54" s="38">
        <f>COUNTIF(Vertices[Eigenvector Centrality],"&gt;= "&amp;N54)-COUNTIF(Vertices[Eigenvector Centrality],"&gt;="&amp;N55)</f>
        <v>0</v>
      </c>
      <c r="P54" s="37">
        <f t="shared" si="16"/>
        <v>3.6712595454545482</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2.9818181818181824</v>
      </c>
      <c r="I55" s="40">
        <f>COUNTIF(Vertices[Out-Degree],"&gt;= "&amp;H55)-COUNTIF(Vertices[Out-Degree],"&gt;="&amp;H56)</f>
        <v>3</v>
      </c>
      <c r="J55" s="39">
        <f t="shared" si="13"/>
        <v>788.6909090909095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0.11149614545454553</v>
      </c>
      <c r="O55" s="40">
        <f>COUNTIF(Vertices[Eigenvector Centrality],"&gt;= "&amp;N55)-COUNTIF(Vertices[Eigenvector Centrality],"&gt;="&amp;N56)</f>
        <v>0</v>
      </c>
      <c r="P55" s="39">
        <f t="shared" si="16"/>
        <v>3.753230709090912</v>
      </c>
      <c r="Q55" s="40">
        <f>COUNTIF(Vertices[PageRank],"&gt;= "&amp;P55)-COUNTIF(Vertices[PageRank],"&gt;="&amp;P56)</f>
        <v>1</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3.054545454545455</v>
      </c>
      <c r="I56" s="38">
        <f>COUNTIF(Vertices[Out-Degree],"&gt;= "&amp;H56)-COUNTIF(Vertices[Out-Degree],"&gt;="&amp;H57)</f>
        <v>0</v>
      </c>
      <c r="J56" s="37">
        <f t="shared" si="13"/>
        <v>807.9272727272731</v>
      </c>
      <c r="K56" s="38">
        <f>COUNTIF(Vertices[Betweenness Centrality],"&gt;= "&amp;J56)-COUNTIF(Vertices[Betweenness Centrality],"&gt;="&amp;J57)</f>
        <v>5</v>
      </c>
      <c r="L56" s="37">
        <f t="shared" si="14"/>
        <v>0.7636363636363638</v>
      </c>
      <c r="M56" s="38">
        <f>COUNTIF(Vertices[Closeness Centrality],"&gt;= "&amp;L56)-COUNTIF(Vertices[Closeness Centrality],"&gt;="&amp;L57)</f>
        <v>0</v>
      </c>
      <c r="N56" s="37">
        <f t="shared" si="15"/>
        <v>0.11421556363636372</v>
      </c>
      <c r="O56" s="38">
        <f>COUNTIF(Vertices[Eigenvector Centrality],"&gt;= "&amp;N56)-COUNTIF(Vertices[Eigenvector Centrality],"&gt;="&amp;N57)</f>
        <v>0</v>
      </c>
      <c r="P56" s="37">
        <f t="shared" si="16"/>
        <v>3.835201872727276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4</v>
      </c>
      <c r="I57" s="42">
        <f>COUNTIF(Vertices[Out-Degree],"&gt;= "&amp;H57)-COUNTIF(Vertices[Out-Degree],"&gt;="&amp;H58)</f>
        <v>3</v>
      </c>
      <c r="J57" s="41">
        <f>MAX(Vertices[Betweenness Centrality])</f>
        <v>1058</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0.149568</v>
      </c>
      <c r="O57" s="42">
        <f>COUNTIF(Vertices[Eigenvector Centrality],"&gt;= "&amp;N57)-COUNTIF(Vertices[Eigenvector Centrality],"&gt;="&amp;N58)</f>
        <v>1</v>
      </c>
      <c r="P57" s="41">
        <f>MAX(Vertices[PageRank])</f>
        <v>4.900827</v>
      </c>
      <c r="Q57" s="42">
        <f>COUNTIF(Vertices[PageRank],"&gt;= "&amp;P57)-COUNTIF(Vertices[PageRank],"&gt;="&amp;P58)</f>
        <v>1</v>
      </c>
      <c r="R57" s="41">
        <f>MAX(Vertices[Clustering Coefficient])</f>
        <v>0.5</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1.2118644067796611</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1.2118644067796611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1058</v>
      </c>
    </row>
    <row r="99" spans="1:2" ht="15">
      <c r="A99" s="33" t="s">
        <v>102</v>
      </c>
      <c r="B99" s="47">
        <f>_xlfn.IFERROR(AVERAGE(Vertices[Betweenness Centrality]),NoMetricMessage)</f>
        <v>66.40677966101696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0.30490583050847464</v>
      </c>
    </row>
    <row r="114" spans="1:2" ht="15">
      <c r="A114" s="33" t="s">
        <v>109</v>
      </c>
      <c r="B114" s="47">
        <f>_xlfn.IFERROR(MEDIAN(Vertices[Closeness Centrality]),NoMetricMessage)</f>
        <v>0.058824</v>
      </c>
    </row>
    <row r="125" spans="1:2" ht="15">
      <c r="A125" s="33" t="s">
        <v>112</v>
      </c>
      <c r="B125" s="47">
        <f>IF(COUNT(Vertices[Eigenvector Centrality])&gt;0,N2,NoMetricMessage)</f>
        <v>0</v>
      </c>
    </row>
    <row r="126" spans="1:2" ht="15">
      <c r="A126" s="33" t="s">
        <v>113</v>
      </c>
      <c r="B126" s="47">
        <f>IF(COUNT(Vertices[Eigenvector Centrality])&gt;0,N57,NoMetricMessage)</f>
        <v>0.149568</v>
      </c>
    </row>
    <row r="127" spans="1:2" ht="15">
      <c r="A127" s="33" t="s">
        <v>114</v>
      </c>
      <c r="B127" s="47">
        <f>_xlfn.IFERROR(AVERAGE(Vertices[Eigenvector Centrality]),NoMetricMessage)</f>
        <v>0.008474559322033897</v>
      </c>
    </row>
    <row r="128" spans="1:2" ht="15">
      <c r="A128" s="33" t="s">
        <v>115</v>
      </c>
      <c r="B128" s="47">
        <f>_xlfn.IFERROR(MEDIAN(Vertices[Eigenvector Centrality]),NoMetricMessage)</f>
        <v>0</v>
      </c>
    </row>
    <row r="139" spans="1:2" ht="15">
      <c r="A139" s="33" t="s">
        <v>140</v>
      </c>
      <c r="B139" s="47">
        <f>IF(COUNT(Vertices[PageRank])&gt;0,P2,NoMetricMessage)</f>
        <v>0.392413</v>
      </c>
    </row>
    <row r="140" spans="1:2" ht="15">
      <c r="A140" s="33" t="s">
        <v>141</v>
      </c>
      <c r="B140" s="47">
        <f>IF(COUNT(Vertices[PageRank])&gt;0,P57,NoMetricMessage)</f>
        <v>4.900827</v>
      </c>
    </row>
    <row r="141" spans="1:2" ht="15">
      <c r="A141" s="33" t="s">
        <v>142</v>
      </c>
      <c r="B141" s="47">
        <f>_xlfn.IFERROR(AVERAGE(Vertices[PageRank]),NoMetricMessage)</f>
        <v>0.9999958050847455</v>
      </c>
    </row>
    <row r="142" spans="1:2" ht="15">
      <c r="A142" s="33" t="s">
        <v>143</v>
      </c>
      <c r="B142" s="47">
        <f>_xlfn.IFERROR(MEDIAN(Vertices[PageRank]),NoMetricMessage)</f>
        <v>0.7989725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0.07725523064506115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1638</v>
      </c>
      <c r="K7" s="13" t="s">
        <v>1639</v>
      </c>
    </row>
    <row r="8" spans="1:11" ht="409.5">
      <c r="A8"/>
      <c r="B8">
        <v>2</v>
      </c>
      <c r="C8">
        <v>2</v>
      </c>
      <c r="D8" t="s">
        <v>61</v>
      </c>
      <c r="E8" t="s">
        <v>61</v>
      </c>
      <c r="H8" t="s">
        <v>73</v>
      </c>
      <c r="J8" t="s">
        <v>1640</v>
      </c>
      <c r="K8" s="13" t="s">
        <v>1641</v>
      </c>
    </row>
    <row r="9" spans="1:11" ht="409.5">
      <c r="A9"/>
      <c r="B9">
        <v>3</v>
      </c>
      <c r="C9">
        <v>4</v>
      </c>
      <c r="D9" t="s">
        <v>62</v>
      </c>
      <c r="E9" t="s">
        <v>62</v>
      </c>
      <c r="H9" t="s">
        <v>74</v>
      </c>
      <c r="J9" t="s">
        <v>1642</v>
      </c>
      <c r="K9" s="102" t="s">
        <v>1643</v>
      </c>
    </row>
    <row r="10" spans="1:11" ht="409.5">
      <c r="A10"/>
      <c r="B10">
        <v>4</v>
      </c>
      <c r="D10" t="s">
        <v>63</v>
      </c>
      <c r="E10" t="s">
        <v>63</v>
      </c>
      <c r="H10" t="s">
        <v>75</v>
      </c>
      <c r="J10" t="s">
        <v>1644</v>
      </c>
      <c r="K10" s="13" t="s">
        <v>1645</v>
      </c>
    </row>
    <row r="11" spans="1:11" ht="15">
      <c r="A11"/>
      <c r="B11">
        <v>5</v>
      </c>
      <c r="D11" t="s">
        <v>46</v>
      </c>
      <c r="E11">
        <v>1</v>
      </c>
      <c r="H11" t="s">
        <v>76</v>
      </c>
      <c r="J11" t="s">
        <v>1646</v>
      </c>
      <c r="K11" t="s">
        <v>1647</v>
      </c>
    </row>
    <row r="12" spans="1:11" ht="15">
      <c r="A12"/>
      <c r="B12"/>
      <c r="D12" t="s">
        <v>64</v>
      </c>
      <c r="E12">
        <v>2</v>
      </c>
      <c r="H12">
        <v>0</v>
      </c>
      <c r="J12" t="s">
        <v>1648</v>
      </c>
      <c r="K12" t="s">
        <v>1649</v>
      </c>
    </row>
    <row r="13" spans="1:11" ht="15">
      <c r="A13"/>
      <c r="B13"/>
      <c r="D13">
        <v>1</v>
      </c>
      <c r="E13">
        <v>3</v>
      </c>
      <c r="H13">
        <v>1</v>
      </c>
      <c r="J13" t="s">
        <v>1650</v>
      </c>
      <c r="K13" t="s">
        <v>1651</v>
      </c>
    </row>
    <row r="14" spans="4:11" ht="15">
      <c r="D14">
        <v>2</v>
      </c>
      <c r="E14">
        <v>4</v>
      </c>
      <c r="H14">
        <v>2</v>
      </c>
      <c r="J14" t="s">
        <v>1652</v>
      </c>
      <c r="K14" t="s">
        <v>1653</v>
      </c>
    </row>
    <row r="15" spans="4:11" ht="15">
      <c r="D15">
        <v>3</v>
      </c>
      <c r="E15">
        <v>5</v>
      </c>
      <c r="H15">
        <v>3</v>
      </c>
      <c r="J15" t="s">
        <v>1654</v>
      </c>
      <c r="K15" t="s">
        <v>1655</v>
      </c>
    </row>
    <row r="16" spans="4:11" ht="15">
      <c r="D16">
        <v>4</v>
      </c>
      <c r="E16">
        <v>6</v>
      </c>
      <c r="H16">
        <v>4</v>
      </c>
      <c r="J16" t="s">
        <v>1656</v>
      </c>
      <c r="K16" t="s">
        <v>1657</v>
      </c>
    </row>
    <row r="17" spans="4:11" ht="15">
      <c r="D17">
        <v>5</v>
      </c>
      <c r="E17">
        <v>7</v>
      </c>
      <c r="H17">
        <v>5</v>
      </c>
      <c r="J17" t="s">
        <v>1658</v>
      </c>
      <c r="K17" t="s">
        <v>1659</v>
      </c>
    </row>
    <row r="18" spans="4:11" ht="15">
      <c r="D18">
        <v>6</v>
      </c>
      <c r="E18">
        <v>8</v>
      </c>
      <c r="H18">
        <v>6</v>
      </c>
      <c r="J18" t="s">
        <v>1660</v>
      </c>
      <c r="K18" t="s">
        <v>1661</v>
      </c>
    </row>
    <row r="19" spans="4:11" ht="15">
      <c r="D19">
        <v>7</v>
      </c>
      <c r="E19">
        <v>9</v>
      </c>
      <c r="H19">
        <v>7</v>
      </c>
      <c r="J19" t="s">
        <v>1662</v>
      </c>
      <c r="K19" t="s">
        <v>1663</v>
      </c>
    </row>
    <row r="20" spans="4:11" ht="15">
      <c r="D20">
        <v>8</v>
      </c>
      <c r="H20">
        <v>8</v>
      </c>
      <c r="J20" t="s">
        <v>1664</v>
      </c>
      <c r="K20" t="s">
        <v>1665</v>
      </c>
    </row>
    <row r="21" spans="4:11" ht="409.5">
      <c r="D21">
        <v>9</v>
      </c>
      <c r="H21">
        <v>9</v>
      </c>
      <c r="J21" t="s">
        <v>1666</v>
      </c>
      <c r="K21" s="13" t="s">
        <v>1667</v>
      </c>
    </row>
    <row r="22" spans="4:11" ht="409.5">
      <c r="D22">
        <v>10</v>
      </c>
      <c r="J22" t="s">
        <v>1668</v>
      </c>
      <c r="K22" s="13" t="s">
        <v>1669</v>
      </c>
    </row>
    <row r="23" spans="4:11" ht="409.5">
      <c r="D23">
        <v>11</v>
      </c>
      <c r="J23" t="s">
        <v>1670</v>
      </c>
      <c r="K23" s="13" t="s">
        <v>1671</v>
      </c>
    </row>
    <row r="24" spans="10:11" ht="409.5">
      <c r="J24" t="s">
        <v>1672</v>
      </c>
      <c r="K24" s="13" t="s">
        <v>2531</v>
      </c>
    </row>
    <row r="25" spans="10:11" ht="15">
      <c r="J25" t="s">
        <v>1673</v>
      </c>
      <c r="K25" t="b">
        <v>0</v>
      </c>
    </row>
    <row r="26" spans="10:11" ht="15">
      <c r="J26" t="s">
        <v>2528</v>
      </c>
      <c r="K26" t="s">
        <v>2529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1717</v>
      </c>
      <c r="B2" s="117" t="s">
        <v>1718</v>
      </c>
      <c r="C2" s="118" t="s">
        <v>1719</v>
      </c>
    </row>
    <row r="3" spans="1:3" ht="15">
      <c r="A3" s="116" t="s">
        <v>1675</v>
      </c>
      <c r="B3" s="116" t="s">
        <v>1675</v>
      </c>
      <c r="C3" s="34">
        <v>33</v>
      </c>
    </row>
    <row r="4" spans="1:3" ht="15">
      <c r="A4" s="116" t="s">
        <v>1676</v>
      </c>
      <c r="B4" s="116" t="s">
        <v>1676</v>
      </c>
      <c r="C4" s="34">
        <v>12</v>
      </c>
    </row>
    <row r="5" spans="1:3" ht="15">
      <c r="A5" s="116" t="s">
        <v>1677</v>
      </c>
      <c r="B5" s="116" t="s">
        <v>1677</v>
      </c>
      <c r="C5" s="34">
        <v>11</v>
      </c>
    </row>
    <row r="6" spans="1:3" ht="15">
      <c r="A6" s="116" t="s">
        <v>1678</v>
      </c>
      <c r="B6" s="116" t="s">
        <v>1678</v>
      </c>
      <c r="C6" s="34">
        <v>12</v>
      </c>
    </row>
    <row r="7" spans="1:3" ht="15">
      <c r="A7" s="116" t="s">
        <v>1678</v>
      </c>
      <c r="B7" s="116" t="s">
        <v>1680</v>
      </c>
      <c r="C7" s="34">
        <v>1</v>
      </c>
    </row>
    <row r="8" spans="1:3" ht="15">
      <c r="A8" s="116" t="s">
        <v>1679</v>
      </c>
      <c r="B8" s="116" t="s">
        <v>1678</v>
      </c>
      <c r="C8" s="34">
        <v>1</v>
      </c>
    </row>
    <row r="9" spans="1:3" ht="15">
      <c r="A9" s="116" t="s">
        <v>1679</v>
      </c>
      <c r="B9" s="116" t="s">
        <v>1679</v>
      </c>
      <c r="C9" s="34">
        <v>10</v>
      </c>
    </row>
    <row r="10" spans="1:3" ht="15">
      <c r="A10" s="116" t="s">
        <v>1680</v>
      </c>
      <c r="B10" s="116" t="s">
        <v>1675</v>
      </c>
      <c r="C10" s="34">
        <v>1</v>
      </c>
    </row>
    <row r="11" spans="1:3" ht="15">
      <c r="A11" s="116" t="s">
        <v>1680</v>
      </c>
      <c r="B11" s="116" t="s">
        <v>1680</v>
      </c>
      <c r="C11" s="34">
        <v>8</v>
      </c>
    </row>
    <row r="12" spans="1:3" ht="15">
      <c r="A12" s="116" t="s">
        <v>1681</v>
      </c>
      <c r="B12" s="116" t="s">
        <v>1681</v>
      </c>
      <c r="C12" s="34">
        <v>6</v>
      </c>
    </row>
    <row r="13" spans="1:3" ht="15">
      <c r="A13" s="116" t="s">
        <v>1682</v>
      </c>
      <c r="B13" s="116" t="s">
        <v>1682</v>
      </c>
      <c r="C13" s="34">
        <v>8</v>
      </c>
    </row>
    <row r="14" spans="1:3" ht="15">
      <c r="A14" s="116" t="s">
        <v>1683</v>
      </c>
      <c r="B14" s="116" t="s">
        <v>1683</v>
      </c>
      <c r="C14" s="34">
        <v>3</v>
      </c>
    </row>
    <row r="15" spans="1:3" ht="15">
      <c r="A15" s="116" t="s">
        <v>1684</v>
      </c>
      <c r="B15" s="116" t="s">
        <v>1684</v>
      </c>
      <c r="C15" s="34">
        <v>3</v>
      </c>
    </row>
    <row r="16" spans="1:3" ht="15">
      <c r="A16" s="116" t="s">
        <v>1685</v>
      </c>
      <c r="B16" s="116" t="s">
        <v>1685</v>
      </c>
      <c r="C16" s="34">
        <v>3</v>
      </c>
    </row>
    <row r="17" spans="1:3" ht="15">
      <c r="A17" s="116" t="s">
        <v>1686</v>
      </c>
      <c r="B17" s="116" t="s">
        <v>1686</v>
      </c>
      <c r="C17" s="34">
        <v>3</v>
      </c>
    </row>
    <row r="18" spans="1:3" ht="15">
      <c r="A18" s="116" t="s">
        <v>1687</v>
      </c>
      <c r="B18" s="116" t="s">
        <v>1687</v>
      </c>
      <c r="C18" s="34">
        <v>3</v>
      </c>
    </row>
    <row r="19" spans="1:3" ht="15">
      <c r="A19" s="116" t="s">
        <v>1688</v>
      </c>
      <c r="B19" s="116" t="s">
        <v>1688</v>
      </c>
      <c r="C19" s="34">
        <v>3</v>
      </c>
    </row>
    <row r="20" spans="1:3" ht="15">
      <c r="A20" s="116" t="s">
        <v>1689</v>
      </c>
      <c r="B20" s="116" t="s">
        <v>1689</v>
      </c>
      <c r="C20" s="34">
        <v>2</v>
      </c>
    </row>
    <row r="21" spans="1:3" ht="15">
      <c r="A21" s="116" t="s">
        <v>1690</v>
      </c>
      <c r="B21" s="116" t="s">
        <v>1690</v>
      </c>
      <c r="C21" s="34">
        <v>2</v>
      </c>
    </row>
    <row r="22" spans="1:3" ht="15">
      <c r="A22" s="116" t="s">
        <v>1691</v>
      </c>
      <c r="B22" s="116" t="s">
        <v>1691</v>
      </c>
      <c r="C22" s="34">
        <v>4</v>
      </c>
    </row>
    <row r="23" spans="1:3" ht="15">
      <c r="A23" s="116" t="s">
        <v>1692</v>
      </c>
      <c r="B23" s="116" t="s">
        <v>1692</v>
      </c>
      <c r="C23" s="34">
        <v>2</v>
      </c>
    </row>
    <row r="24" spans="1:3" ht="15">
      <c r="A24" s="116" t="s">
        <v>1693</v>
      </c>
      <c r="B24" s="116" t="s">
        <v>1693</v>
      </c>
      <c r="C24" s="34">
        <v>2</v>
      </c>
    </row>
    <row r="25" spans="1:3" ht="15">
      <c r="A25" s="116" t="s">
        <v>1694</v>
      </c>
      <c r="B25" s="116" t="s">
        <v>1694</v>
      </c>
      <c r="C25" s="34">
        <v>2</v>
      </c>
    </row>
    <row r="26" spans="1:3" ht="15">
      <c r="A26" s="116" t="s">
        <v>1695</v>
      </c>
      <c r="B26" s="116" t="s">
        <v>1695</v>
      </c>
      <c r="C26" s="34">
        <v>2</v>
      </c>
    </row>
    <row r="27" spans="1:3" ht="15">
      <c r="A27" s="116" t="s">
        <v>1696</v>
      </c>
      <c r="B27" s="116" t="s">
        <v>1696</v>
      </c>
      <c r="C27" s="34">
        <v>2</v>
      </c>
    </row>
    <row r="28" spans="1:3" ht="15">
      <c r="A28" s="116" t="s">
        <v>1697</v>
      </c>
      <c r="B28" s="116" t="s">
        <v>1697</v>
      </c>
      <c r="C28" s="34">
        <v>2</v>
      </c>
    </row>
    <row r="29" spans="1:3" ht="15">
      <c r="A29" s="116" t="s">
        <v>1698</v>
      </c>
      <c r="B29" s="116" t="s">
        <v>1698</v>
      </c>
      <c r="C29" s="34">
        <v>1</v>
      </c>
    </row>
    <row r="30" spans="1:3" ht="15">
      <c r="A30" s="116" t="s">
        <v>1699</v>
      </c>
      <c r="B30" s="116" t="s">
        <v>1699</v>
      </c>
      <c r="C30" s="34">
        <v>2</v>
      </c>
    </row>
    <row r="31" spans="1:3" ht="15">
      <c r="A31" s="116" t="s">
        <v>1700</v>
      </c>
      <c r="B31" s="116" t="s">
        <v>1700</v>
      </c>
      <c r="C31" s="34">
        <v>2</v>
      </c>
    </row>
    <row r="32" spans="1:3" ht="15">
      <c r="A32" s="116" t="s">
        <v>1701</v>
      </c>
      <c r="B32" s="116" t="s">
        <v>1701</v>
      </c>
      <c r="C3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1724</v>
      </c>
      <c r="B1" s="13" t="s">
        <v>1725</v>
      </c>
      <c r="C1" s="13" t="s">
        <v>1726</v>
      </c>
      <c r="D1" s="13" t="s">
        <v>1728</v>
      </c>
      <c r="E1" s="78" t="s">
        <v>1727</v>
      </c>
      <c r="F1" s="78" t="s">
        <v>1730</v>
      </c>
      <c r="G1" s="13" t="s">
        <v>1729</v>
      </c>
      <c r="H1" s="13" t="s">
        <v>1732</v>
      </c>
      <c r="I1" s="13" t="s">
        <v>1731</v>
      </c>
      <c r="J1" s="13" t="s">
        <v>1734</v>
      </c>
      <c r="K1" s="13" t="s">
        <v>1733</v>
      </c>
      <c r="L1" s="13" t="s">
        <v>1736</v>
      </c>
      <c r="M1" s="13" t="s">
        <v>1735</v>
      </c>
      <c r="N1" s="13" t="s">
        <v>1738</v>
      </c>
      <c r="O1" s="13" t="s">
        <v>1737</v>
      </c>
      <c r="P1" s="13" t="s">
        <v>1740</v>
      </c>
      <c r="Q1" s="13" t="s">
        <v>1739</v>
      </c>
      <c r="R1" s="13" t="s">
        <v>1742</v>
      </c>
      <c r="S1" s="78" t="s">
        <v>1741</v>
      </c>
      <c r="T1" s="78" t="s">
        <v>1744</v>
      </c>
      <c r="U1" s="78" t="s">
        <v>1743</v>
      </c>
      <c r="V1" s="78" t="s">
        <v>1745</v>
      </c>
    </row>
    <row r="2" spans="1:22" ht="15">
      <c r="A2" s="83" t="s">
        <v>426</v>
      </c>
      <c r="B2" s="78">
        <v>5</v>
      </c>
      <c r="C2" s="83" t="s">
        <v>424</v>
      </c>
      <c r="D2" s="78">
        <v>2</v>
      </c>
      <c r="E2" s="78"/>
      <c r="F2" s="78"/>
      <c r="G2" s="83" t="s">
        <v>427</v>
      </c>
      <c r="H2" s="78">
        <v>1</v>
      </c>
      <c r="I2" s="83" t="s">
        <v>422</v>
      </c>
      <c r="J2" s="78">
        <v>3</v>
      </c>
      <c r="K2" s="83" t="s">
        <v>426</v>
      </c>
      <c r="L2" s="78">
        <v>5</v>
      </c>
      <c r="M2" s="83" t="s">
        <v>436</v>
      </c>
      <c r="N2" s="78">
        <v>1</v>
      </c>
      <c r="O2" s="83" t="s">
        <v>439</v>
      </c>
      <c r="P2" s="78">
        <v>1</v>
      </c>
      <c r="Q2" s="83" t="s">
        <v>437</v>
      </c>
      <c r="R2" s="78">
        <v>1</v>
      </c>
      <c r="S2" s="78"/>
      <c r="T2" s="78"/>
      <c r="U2" s="78"/>
      <c r="V2" s="78"/>
    </row>
    <row r="3" spans="1:22" ht="15">
      <c r="A3" s="83" t="s">
        <v>422</v>
      </c>
      <c r="B3" s="78">
        <v>3</v>
      </c>
      <c r="C3" s="78"/>
      <c r="D3" s="78"/>
      <c r="E3" s="78"/>
      <c r="F3" s="78"/>
      <c r="G3" s="83" t="s">
        <v>431</v>
      </c>
      <c r="H3" s="78">
        <v>1</v>
      </c>
      <c r="I3" s="83" t="s">
        <v>434</v>
      </c>
      <c r="J3" s="78">
        <v>1</v>
      </c>
      <c r="K3" s="78"/>
      <c r="L3" s="78"/>
      <c r="M3" s="78"/>
      <c r="N3" s="78"/>
      <c r="O3" s="78"/>
      <c r="P3" s="78"/>
      <c r="Q3" s="78"/>
      <c r="R3" s="78"/>
      <c r="S3" s="78"/>
      <c r="T3" s="78"/>
      <c r="U3" s="78"/>
      <c r="V3" s="78"/>
    </row>
    <row r="4" spans="1:22" ht="15">
      <c r="A4" s="83" t="s">
        <v>430</v>
      </c>
      <c r="B4" s="78">
        <v>2</v>
      </c>
      <c r="C4" s="78"/>
      <c r="D4" s="78"/>
      <c r="E4" s="78"/>
      <c r="F4" s="78"/>
      <c r="G4" s="83" t="s">
        <v>432</v>
      </c>
      <c r="H4" s="78">
        <v>1</v>
      </c>
      <c r="I4" s="78"/>
      <c r="J4" s="78"/>
      <c r="K4" s="78"/>
      <c r="L4" s="78"/>
      <c r="M4" s="78"/>
      <c r="N4" s="78"/>
      <c r="O4" s="78"/>
      <c r="P4" s="78"/>
      <c r="Q4" s="78"/>
      <c r="R4" s="78"/>
      <c r="S4" s="78"/>
      <c r="T4" s="78"/>
      <c r="U4" s="78"/>
      <c r="V4" s="78"/>
    </row>
    <row r="5" spans="1:22" ht="15">
      <c r="A5" s="83" t="s">
        <v>424</v>
      </c>
      <c r="B5" s="78">
        <v>2</v>
      </c>
      <c r="C5" s="78"/>
      <c r="D5" s="78"/>
      <c r="E5" s="78"/>
      <c r="F5" s="78"/>
      <c r="G5" s="83" t="s">
        <v>433</v>
      </c>
      <c r="H5" s="78">
        <v>1</v>
      </c>
      <c r="I5" s="78"/>
      <c r="J5" s="78"/>
      <c r="K5" s="78"/>
      <c r="L5" s="78"/>
      <c r="M5" s="78"/>
      <c r="N5" s="78"/>
      <c r="O5" s="78"/>
      <c r="P5" s="78"/>
      <c r="Q5" s="78"/>
      <c r="R5" s="78"/>
      <c r="S5" s="78"/>
      <c r="T5" s="78"/>
      <c r="U5" s="78"/>
      <c r="V5" s="78"/>
    </row>
    <row r="6" spans="1:22" ht="15">
      <c r="A6" s="83" t="s">
        <v>423</v>
      </c>
      <c r="B6" s="78">
        <v>2</v>
      </c>
      <c r="C6" s="78"/>
      <c r="D6" s="78"/>
      <c r="E6" s="78"/>
      <c r="F6" s="78"/>
      <c r="G6" s="83" t="s">
        <v>438</v>
      </c>
      <c r="H6" s="78">
        <v>1</v>
      </c>
      <c r="I6" s="78"/>
      <c r="J6" s="78"/>
      <c r="K6" s="78"/>
      <c r="L6" s="78"/>
      <c r="M6" s="78"/>
      <c r="N6" s="78"/>
      <c r="O6" s="78"/>
      <c r="P6" s="78"/>
      <c r="Q6" s="78"/>
      <c r="R6" s="78"/>
      <c r="S6" s="78"/>
      <c r="T6" s="78"/>
      <c r="U6" s="78"/>
      <c r="V6" s="78"/>
    </row>
    <row r="7" spans="1:22" ht="15">
      <c r="A7" s="83" t="s">
        <v>438</v>
      </c>
      <c r="B7" s="78">
        <v>1</v>
      </c>
      <c r="C7" s="78"/>
      <c r="D7" s="78"/>
      <c r="E7" s="78"/>
      <c r="F7" s="78"/>
      <c r="G7" s="78"/>
      <c r="H7" s="78"/>
      <c r="I7" s="78"/>
      <c r="J7" s="78"/>
      <c r="K7" s="78"/>
      <c r="L7" s="78"/>
      <c r="M7" s="78"/>
      <c r="N7" s="78"/>
      <c r="O7" s="78"/>
      <c r="P7" s="78"/>
      <c r="Q7" s="78"/>
      <c r="R7" s="78"/>
      <c r="S7" s="78"/>
      <c r="T7" s="78"/>
      <c r="U7" s="78"/>
      <c r="V7" s="78"/>
    </row>
    <row r="8" spans="1:22" ht="15">
      <c r="A8" s="83" t="s">
        <v>435</v>
      </c>
      <c r="B8" s="78">
        <v>1</v>
      </c>
      <c r="C8" s="78"/>
      <c r="D8" s="78"/>
      <c r="E8" s="78"/>
      <c r="F8" s="78"/>
      <c r="G8" s="78"/>
      <c r="H8" s="78"/>
      <c r="I8" s="78"/>
      <c r="J8" s="78"/>
      <c r="K8" s="78"/>
      <c r="L8" s="78"/>
      <c r="M8" s="78"/>
      <c r="N8" s="78"/>
      <c r="O8" s="78"/>
      <c r="P8" s="78"/>
      <c r="Q8" s="78"/>
      <c r="R8" s="78"/>
      <c r="S8" s="78"/>
      <c r="T8" s="78"/>
      <c r="U8" s="78"/>
      <c r="V8" s="78"/>
    </row>
    <row r="9" spans="1:22" ht="15">
      <c r="A9" s="83" t="s">
        <v>434</v>
      </c>
      <c r="B9" s="78">
        <v>1</v>
      </c>
      <c r="C9" s="78"/>
      <c r="D9" s="78"/>
      <c r="E9" s="78"/>
      <c r="F9" s="78"/>
      <c r="G9" s="78"/>
      <c r="H9" s="78"/>
      <c r="I9" s="78"/>
      <c r="J9" s="78"/>
      <c r="K9" s="78"/>
      <c r="L9" s="78"/>
      <c r="M9" s="78"/>
      <c r="N9" s="78"/>
      <c r="O9" s="78"/>
      <c r="P9" s="78"/>
      <c r="Q9" s="78"/>
      <c r="R9" s="78"/>
      <c r="S9" s="78"/>
      <c r="T9" s="78"/>
      <c r="U9" s="78"/>
      <c r="V9" s="78"/>
    </row>
    <row r="10" spans="1:22" ht="15">
      <c r="A10" s="83" t="s">
        <v>437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433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1749</v>
      </c>
      <c r="B14" s="13" t="s">
        <v>1725</v>
      </c>
      <c r="C14" s="13" t="s">
        <v>1750</v>
      </c>
      <c r="D14" s="13" t="s">
        <v>1728</v>
      </c>
      <c r="E14" s="78" t="s">
        <v>1751</v>
      </c>
      <c r="F14" s="78" t="s">
        <v>1730</v>
      </c>
      <c r="G14" s="13" t="s">
        <v>1752</v>
      </c>
      <c r="H14" s="13" t="s">
        <v>1732</v>
      </c>
      <c r="I14" s="13" t="s">
        <v>1753</v>
      </c>
      <c r="J14" s="13" t="s">
        <v>1734</v>
      </c>
      <c r="K14" s="13" t="s">
        <v>1754</v>
      </c>
      <c r="L14" s="13" t="s">
        <v>1736</v>
      </c>
      <c r="M14" s="13" t="s">
        <v>1755</v>
      </c>
      <c r="N14" s="13" t="s">
        <v>1738</v>
      </c>
      <c r="O14" s="13" t="s">
        <v>1756</v>
      </c>
      <c r="P14" s="13" t="s">
        <v>1740</v>
      </c>
      <c r="Q14" s="13" t="s">
        <v>1757</v>
      </c>
      <c r="R14" s="13" t="s">
        <v>1742</v>
      </c>
      <c r="S14" s="78" t="s">
        <v>1758</v>
      </c>
      <c r="T14" s="78" t="s">
        <v>1744</v>
      </c>
      <c r="U14" s="78" t="s">
        <v>1759</v>
      </c>
      <c r="V14" s="78" t="s">
        <v>1745</v>
      </c>
    </row>
    <row r="15" spans="1:22" ht="15">
      <c r="A15" s="78" t="s">
        <v>440</v>
      </c>
      <c r="B15" s="78">
        <v>14</v>
      </c>
      <c r="C15" s="78" t="s">
        <v>442</v>
      </c>
      <c r="D15" s="78">
        <v>2</v>
      </c>
      <c r="E15" s="78"/>
      <c r="F15" s="78"/>
      <c r="G15" s="78" t="s">
        <v>440</v>
      </c>
      <c r="H15" s="78">
        <v>3</v>
      </c>
      <c r="I15" s="78" t="s">
        <v>440</v>
      </c>
      <c r="J15" s="78">
        <v>4</v>
      </c>
      <c r="K15" s="78" t="s">
        <v>440</v>
      </c>
      <c r="L15" s="78">
        <v>5</v>
      </c>
      <c r="M15" s="78" t="s">
        <v>440</v>
      </c>
      <c r="N15" s="78">
        <v>1</v>
      </c>
      <c r="O15" s="78" t="s">
        <v>444</v>
      </c>
      <c r="P15" s="78">
        <v>1</v>
      </c>
      <c r="Q15" s="78" t="s">
        <v>448</v>
      </c>
      <c r="R15" s="78">
        <v>1</v>
      </c>
      <c r="S15" s="78"/>
      <c r="T15" s="78"/>
      <c r="U15" s="78"/>
      <c r="V15" s="78"/>
    </row>
    <row r="16" spans="1:22" ht="15">
      <c r="A16" s="78" t="s">
        <v>444</v>
      </c>
      <c r="B16" s="78">
        <v>2</v>
      </c>
      <c r="C16" s="78"/>
      <c r="D16" s="78"/>
      <c r="E16" s="78"/>
      <c r="F16" s="78"/>
      <c r="G16" s="78" t="s">
        <v>446</v>
      </c>
      <c r="H16" s="78">
        <v>1</v>
      </c>
      <c r="I16" s="78"/>
      <c r="J16" s="78"/>
      <c r="K16" s="78"/>
      <c r="L16" s="78"/>
      <c r="M16" s="78"/>
      <c r="N16" s="78"/>
      <c r="O16" s="78"/>
      <c r="P16" s="78"/>
      <c r="Q16" s="78"/>
      <c r="R16" s="78"/>
      <c r="S16" s="78"/>
      <c r="T16" s="78"/>
      <c r="U16" s="78"/>
      <c r="V16" s="78"/>
    </row>
    <row r="17" spans="1:22" ht="15">
      <c r="A17" s="78" t="s">
        <v>445</v>
      </c>
      <c r="B17" s="78">
        <v>2</v>
      </c>
      <c r="C17" s="78"/>
      <c r="D17" s="78"/>
      <c r="E17" s="78"/>
      <c r="F17" s="78"/>
      <c r="G17" s="78" t="s">
        <v>449</v>
      </c>
      <c r="H17" s="78">
        <v>1</v>
      </c>
      <c r="I17" s="78"/>
      <c r="J17" s="78"/>
      <c r="K17" s="78"/>
      <c r="L17" s="78"/>
      <c r="M17" s="78"/>
      <c r="N17" s="78"/>
      <c r="O17" s="78"/>
      <c r="P17" s="78"/>
      <c r="Q17" s="78"/>
      <c r="R17" s="78"/>
      <c r="S17" s="78"/>
      <c r="T17" s="78"/>
      <c r="U17" s="78"/>
      <c r="V17" s="78"/>
    </row>
    <row r="18" spans="1:22" ht="15">
      <c r="A18" s="78" t="s">
        <v>442</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441</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449</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447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448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446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443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1762</v>
      </c>
      <c r="B27" s="13" t="s">
        <v>1725</v>
      </c>
      <c r="C27" s="13" t="s">
        <v>1770</v>
      </c>
      <c r="D27" s="13" t="s">
        <v>1728</v>
      </c>
      <c r="E27" s="13" t="s">
        <v>1775</v>
      </c>
      <c r="F27" s="13" t="s">
        <v>1730</v>
      </c>
      <c r="G27" s="13" t="s">
        <v>1776</v>
      </c>
      <c r="H27" s="13" t="s">
        <v>1732</v>
      </c>
      <c r="I27" s="13" t="s">
        <v>1784</v>
      </c>
      <c r="J27" s="13" t="s">
        <v>1734</v>
      </c>
      <c r="K27" s="13" t="s">
        <v>1788</v>
      </c>
      <c r="L27" s="13" t="s">
        <v>1736</v>
      </c>
      <c r="M27" s="13" t="s">
        <v>1789</v>
      </c>
      <c r="N27" s="13" t="s">
        <v>1738</v>
      </c>
      <c r="O27" s="13" t="s">
        <v>1791</v>
      </c>
      <c r="P27" s="13" t="s">
        <v>1740</v>
      </c>
      <c r="Q27" s="13" t="s">
        <v>1792</v>
      </c>
      <c r="R27" s="13" t="s">
        <v>1742</v>
      </c>
      <c r="S27" s="13" t="s">
        <v>1793</v>
      </c>
      <c r="T27" s="13" t="s">
        <v>1744</v>
      </c>
      <c r="U27" s="13" t="s">
        <v>1795</v>
      </c>
      <c r="V27" s="13" t="s">
        <v>1745</v>
      </c>
    </row>
    <row r="28" spans="1:22" ht="15">
      <c r="A28" s="78" t="s">
        <v>451</v>
      </c>
      <c r="B28" s="78">
        <v>106</v>
      </c>
      <c r="C28" s="78" t="s">
        <v>451</v>
      </c>
      <c r="D28" s="78">
        <v>17</v>
      </c>
      <c r="E28" s="78" t="s">
        <v>451</v>
      </c>
      <c r="F28" s="78">
        <v>12</v>
      </c>
      <c r="G28" s="78" t="s">
        <v>451</v>
      </c>
      <c r="H28" s="78">
        <v>11</v>
      </c>
      <c r="I28" s="78" t="s">
        <v>451</v>
      </c>
      <c r="J28" s="78">
        <v>7</v>
      </c>
      <c r="K28" s="78" t="s">
        <v>451</v>
      </c>
      <c r="L28" s="78">
        <v>10</v>
      </c>
      <c r="M28" s="78" t="s">
        <v>451</v>
      </c>
      <c r="N28" s="78">
        <v>7</v>
      </c>
      <c r="O28" s="78" t="s">
        <v>451</v>
      </c>
      <c r="P28" s="78">
        <v>6</v>
      </c>
      <c r="Q28" s="78" t="s">
        <v>451</v>
      </c>
      <c r="R28" s="78">
        <v>3</v>
      </c>
      <c r="S28" s="78" t="s">
        <v>1794</v>
      </c>
      <c r="T28" s="78">
        <v>3</v>
      </c>
      <c r="U28" s="78" t="s">
        <v>451</v>
      </c>
      <c r="V28" s="78">
        <v>1</v>
      </c>
    </row>
    <row r="29" spans="1:22" ht="15">
      <c r="A29" s="78" t="s">
        <v>1763</v>
      </c>
      <c r="B29" s="78">
        <v>8</v>
      </c>
      <c r="C29" s="78" t="s">
        <v>1763</v>
      </c>
      <c r="D29" s="78">
        <v>6</v>
      </c>
      <c r="E29" s="78"/>
      <c r="F29" s="78"/>
      <c r="G29" s="78" t="s">
        <v>1764</v>
      </c>
      <c r="H29" s="78">
        <v>1</v>
      </c>
      <c r="I29" s="78" t="s">
        <v>1772</v>
      </c>
      <c r="J29" s="78">
        <v>1</v>
      </c>
      <c r="K29" s="78"/>
      <c r="L29" s="78"/>
      <c r="M29" s="78" t="s">
        <v>1790</v>
      </c>
      <c r="N29" s="78">
        <v>1</v>
      </c>
      <c r="O29" s="78"/>
      <c r="P29" s="78"/>
      <c r="Q29" s="78"/>
      <c r="R29" s="78"/>
      <c r="S29" s="78" t="s">
        <v>451</v>
      </c>
      <c r="T29" s="78">
        <v>3</v>
      </c>
      <c r="U29" s="78"/>
      <c r="V29" s="78"/>
    </row>
    <row r="30" spans="1:22" ht="15">
      <c r="A30" s="78" t="s">
        <v>1764</v>
      </c>
      <c r="B30" s="78">
        <v>7</v>
      </c>
      <c r="C30" s="78" t="s">
        <v>1765</v>
      </c>
      <c r="D30" s="78">
        <v>6</v>
      </c>
      <c r="E30" s="78"/>
      <c r="F30" s="78"/>
      <c r="G30" s="78" t="s">
        <v>1763</v>
      </c>
      <c r="H30" s="78">
        <v>1</v>
      </c>
      <c r="I30" s="78" t="s">
        <v>1785</v>
      </c>
      <c r="J30" s="78">
        <v>1</v>
      </c>
      <c r="K30" s="78"/>
      <c r="L30" s="78"/>
      <c r="M30" s="78"/>
      <c r="N30" s="78"/>
      <c r="O30" s="78"/>
      <c r="P30" s="78"/>
      <c r="Q30" s="78"/>
      <c r="R30" s="78"/>
      <c r="S30" s="78" t="s">
        <v>1764</v>
      </c>
      <c r="T30" s="78">
        <v>3</v>
      </c>
      <c r="U30" s="78"/>
      <c r="V30" s="78"/>
    </row>
    <row r="31" spans="1:22" ht="15">
      <c r="A31" s="78" t="s">
        <v>1765</v>
      </c>
      <c r="B31" s="78">
        <v>6</v>
      </c>
      <c r="C31" s="78" t="s">
        <v>454</v>
      </c>
      <c r="D31" s="78">
        <v>3</v>
      </c>
      <c r="E31" s="78"/>
      <c r="F31" s="78"/>
      <c r="G31" s="78" t="s">
        <v>1777</v>
      </c>
      <c r="H31" s="78">
        <v>1</v>
      </c>
      <c r="I31" s="78" t="s">
        <v>1763</v>
      </c>
      <c r="J31" s="78">
        <v>1</v>
      </c>
      <c r="K31" s="78"/>
      <c r="L31" s="78"/>
      <c r="M31" s="78"/>
      <c r="N31" s="78"/>
      <c r="O31" s="78"/>
      <c r="P31" s="78"/>
      <c r="Q31" s="78"/>
      <c r="R31" s="78"/>
      <c r="S31" s="78"/>
      <c r="T31" s="78"/>
      <c r="U31" s="78"/>
      <c r="V31" s="78"/>
    </row>
    <row r="32" spans="1:22" ht="15">
      <c r="A32" s="78" t="s">
        <v>1766</v>
      </c>
      <c r="B32" s="78">
        <v>3</v>
      </c>
      <c r="C32" s="78" t="s">
        <v>466</v>
      </c>
      <c r="D32" s="78">
        <v>2</v>
      </c>
      <c r="E32" s="78"/>
      <c r="F32" s="78"/>
      <c r="G32" s="78" t="s">
        <v>1778</v>
      </c>
      <c r="H32" s="78">
        <v>1</v>
      </c>
      <c r="I32" s="78" t="s">
        <v>1786</v>
      </c>
      <c r="J32" s="78">
        <v>1</v>
      </c>
      <c r="K32" s="78"/>
      <c r="L32" s="78"/>
      <c r="M32" s="78"/>
      <c r="N32" s="78"/>
      <c r="O32" s="78"/>
      <c r="P32" s="78"/>
      <c r="Q32" s="78"/>
      <c r="R32" s="78"/>
      <c r="S32" s="78"/>
      <c r="T32" s="78"/>
      <c r="U32" s="78"/>
      <c r="V32" s="78"/>
    </row>
    <row r="33" spans="1:22" ht="15">
      <c r="A33" s="78" t="s">
        <v>1767</v>
      </c>
      <c r="B33" s="78">
        <v>3</v>
      </c>
      <c r="C33" s="78" t="s">
        <v>1764</v>
      </c>
      <c r="D33" s="78">
        <v>2</v>
      </c>
      <c r="E33" s="78"/>
      <c r="F33" s="78"/>
      <c r="G33" s="78" t="s">
        <v>1779</v>
      </c>
      <c r="H33" s="78">
        <v>1</v>
      </c>
      <c r="I33" s="78" t="s">
        <v>324</v>
      </c>
      <c r="J33" s="78">
        <v>1</v>
      </c>
      <c r="K33" s="78"/>
      <c r="L33" s="78"/>
      <c r="M33" s="78"/>
      <c r="N33" s="78"/>
      <c r="O33" s="78"/>
      <c r="P33" s="78"/>
      <c r="Q33" s="78"/>
      <c r="R33" s="78"/>
      <c r="S33" s="78"/>
      <c r="T33" s="78"/>
      <c r="U33" s="78"/>
      <c r="V33" s="78"/>
    </row>
    <row r="34" spans="1:22" ht="15">
      <c r="A34" s="78" t="s">
        <v>1768</v>
      </c>
      <c r="B34" s="78">
        <v>3</v>
      </c>
      <c r="C34" s="78" t="s">
        <v>1771</v>
      </c>
      <c r="D34" s="78">
        <v>1</v>
      </c>
      <c r="E34" s="78"/>
      <c r="F34" s="78"/>
      <c r="G34" s="78" t="s">
        <v>1780</v>
      </c>
      <c r="H34" s="78">
        <v>1</v>
      </c>
      <c r="I34" s="78" t="s">
        <v>1771</v>
      </c>
      <c r="J34" s="78">
        <v>1</v>
      </c>
      <c r="K34" s="78"/>
      <c r="L34" s="78"/>
      <c r="M34" s="78"/>
      <c r="N34" s="78"/>
      <c r="O34" s="78"/>
      <c r="P34" s="78"/>
      <c r="Q34" s="78"/>
      <c r="R34" s="78"/>
      <c r="S34" s="78"/>
      <c r="T34" s="78"/>
      <c r="U34" s="78"/>
      <c r="V34" s="78"/>
    </row>
    <row r="35" spans="1:22" ht="15">
      <c r="A35" s="78" t="s">
        <v>470</v>
      </c>
      <c r="B35" s="78">
        <v>3</v>
      </c>
      <c r="C35" s="78" t="s">
        <v>1772</v>
      </c>
      <c r="D35" s="78">
        <v>1</v>
      </c>
      <c r="E35" s="78"/>
      <c r="F35" s="78"/>
      <c r="G35" s="78" t="s">
        <v>1781</v>
      </c>
      <c r="H35" s="78">
        <v>1</v>
      </c>
      <c r="I35" s="78" t="s">
        <v>1787</v>
      </c>
      <c r="J35" s="78">
        <v>1</v>
      </c>
      <c r="K35" s="78"/>
      <c r="L35" s="78"/>
      <c r="M35" s="78"/>
      <c r="N35" s="78"/>
      <c r="O35" s="78"/>
      <c r="P35" s="78"/>
      <c r="Q35" s="78"/>
      <c r="R35" s="78"/>
      <c r="S35" s="78"/>
      <c r="T35" s="78"/>
      <c r="U35" s="78"/>
      <c r="V35" s="78"/>
    </row>
    <row r="36" spans="1:22" ht="15">
      <c r="A36" s="78" t="s">
        <v>1769</v>
      </c>
      <c r="B36" s="78">
        <v>3</v>
      </c>
      <c r="C36" s="78" t="s">
        <v>1773</v>
      </c>
      <c r="D36" s="78">
        <v>1</v>
      </c>
      <c r="E36" s="78"/>
      <c r="F36" s="78"/>
      <c r="G36" s="78" t="s">
        <v>1782</v>
      </c>
      <c r="H36" s="78">
        <v>1</v>
      </c>
      <c r="I36" s="78" t="s">
        <v>466</v>
      </c>
      <c r="J36" s="78">
        <v>1</v>
      </c>
      <c r="K36" s="78"/>
      <c r="L36" s="78"/>
      <c r="M36" s="78"/>
      <c r="N36" s="78"/>
      <c r="O36" s="78"/>
      <c r="P36" s="78"/>
      <c r="Q36" s="78"/>
      <c r="R36" s="78"/>
      <c r="S36" s="78"/>
      <c r="T36" s="78"/>
      <c r="U36" s="78"/>
      <c r="V36" s="78"/>
    </row>
    <row r="37" spans="1:22" ht="15">
      <c r="A37" s="78" t="s">
        <v>466</v>
      </c>
      <c r="B37" s="78">
        <v>3</v>
      </c>
      <c r="C37" s="78" t="s">
        <v>1774</v>
      </c>
      <c r="D37" s="78">
        <v>1</v>
      </c>
      <c r="E37" s="78"/>
      <c r="F37" s="78"/>
      <c r="G37" s="78" t="s">
        <v>1783</v>
      </c>
      <c r="H37" s="78">
        <v>1</v>
      </c>
      <c r="I37" s="78"/>
      <c r="J37" s="78"/>
      <c r="K37" s="78"/>
      <c r="L37" s="78"/>
      <c r="M37" s="78"/>
      <c r="N37" s="78"/>
      <c r="O37" s="78"/>
      <c r="P37" s="78"/>
      <c r="Q37" s="78"/>
      <c r="R37" s="78"/>
      <c r="S37" s="78"/>
      <c r="T37" s="78"/>
      <c r="U37" s="78"/>
      <c r="V37" s="78"/>
    </row>
    <row r="40" spans="1:22" ht="15" customHeight="1">
      <c r="A40" s="13" t="s">
        <v>1800</v>
      </c>
      <c r="B40" s="13" t="s">
        <v>1725</v>
      </c>
      <c r="C40" s="13" t="s">
        <v>1809</v>
      </c>
      <c r="D40" s="13" t="s">
        <v>1728</v>
      </c>
      <c r="E40" s="13" t="s">
        <v>1817</v>
      </c>
      <c r="F40" s="13" t="s">
        <v>1730</v>
      </c>
      <c r="G40" s="13" t="s">
        <v>1823</v>
      </c>
      <c r="H40" s="13" t="s">
        <v>1732</v>
      </c>
      <c r="I40" s="13" t="s">
        <v>1831</v>
      </c>
      <c r="J40" s="13" t="s">
        <v>1734</v>
      </c>
      <c r="K40" s="13" t="s">
        <v>1837</v>
      </c>
      <c r="L40" s="13" t="s">
        <v>1736</v>
      </c>
      <c r="M40" s="13" t="s">
        <v>1845</v>
      </c>
      <c r="N40" s="13" t="s">
        <v>1738</v>
      </c>
      <c r="O40" s="13" t="s">
        <v>1854</v>
      </c>
      <c r="P40" s="13" t="s">
        <v>1740</v>
      </c>
      <c r="Q40" s="13" t="s">
        <v>1862</v>
      </c>
      <c r="R40" s="13" t="s">
        <v>1742</v>
      </c>
      <c r="S40" s="13" t="s">
        <v>1870</v>
      </c>
      <c r="T40" s="13" t="s">
        <v>1744</v>
      </c>
      <c r="U40" s="13" t="s">
        <v>1875</v>
      </c>
      <c r="V40" s="13" t="s">
        <v>1745</v>
      </c>
    </row>
    <row r="41" spans="1:22" ht="15">
      <c r="A41" s="84" t="s">
        <v>1801</v>
      </c>
      <c r="B41" s="84">
        <v>116</v>
      </c>
      <c r="C41" s="84" t="s">
        <v>451</v>
      </c>
      <c r="D41" s="84">
        <v>17</v>
      </c>
      <c r="E41" s="84" t="s">
        <v>451</v>
      </c>
      <c r="F41" s="84">
        <v>12</v>
      </c>
      <c r="G41" s="84" t="s">
        <v>451</v>
      </c>
      <c r="H41" s="84">
        <v>11</v>
      </c>
      <c r="I41" s="84" t="s">
        <v>1806</v>
      </c>
      <c r="J41" s="84">
        <v>17</v>
      </c>
      <c r="K41" s="84" t="s">
        <v>451</v>
      </c>
      <c r="L41" s="84">
        <v>10</v>
      </c>
      <c r="M41" s="84" t="s">
        <v>1846</v>
      </c>
      <c r="N41" s="84">
        <v>8</v>
      </c>
      <c r="O41" s="84" t="s">
        <v>1855</v>
      </c>
      <c r="P41" s="84">
        <v>6</v>
      </c>
      <c r="Q41" s="84" t="s">
        <v>451</v>
      </c>
      <c r="R41" s="84">
        <v>3</v>
      </c>
      <c r="S41" s="84" t="s">
        <v>1771</v>
      </c>
      <c r="T41" s="84">
        <v>3</v>
      </c>
      <c r="U41" s="84" t="s">
        <v>1806</v>
      </c>
      <c r="V41" s="84">
        <v>4</v>
      </c>
    </row>
    <row r="42" spans="1:22" ht="15">
      <c r="A42" s="84" t="s">
        <v>1802</v>
      </c>
      <c r="B42" s="84">
        <v>60</v>
      </c>
      <c r="C42" s="84" t="s">
        <v>324</v>
      </c>
      <c r="D42" s="84">
        <v>14</v>
      </c>
      <c r="E42" s="84" t="s">
        <v>311</v>
      </c>
      <c r="F42" s="84">
        <v>10</v>
      </c>
      <c r="G42" s="84" t="s">
        <v>1806</v>
      </c>
      <c r="H42" s="84">
        <v>3</v>
      </c>
      <c r="I42" s="84" t="s">
        <v>1832</v>
      </c>
      <c r="J42" s="84">
        <v>8</v>
      </c>
      <c r="K42" s="84" t="s">
        <v>1838</v>
      </c>
      <c r="L42" s="84">
        <v>6</v>
      </c>
      <c r="M42" s="84" t="s">
        <v>1847</v>
      </c>
      <c r="N42" s="84">
        <v>8</v>
      </c>
      <c r="O42" s="84" t="s">
        <v>1856</v>
      </c>
      <c r="P42" s="84">
        <v>6</v>
      </c>
      <c r="Q42" s="84" t="s">
        <v>329</v>
      </c>
      <c r="R42" s="84">
        <v>3</v>
      </c>
      <c r="S42" s="84" t="s">
        <v>1806</v>
      </c>
      <c r="T42" s="84">
        <v>3</v>
      </c>
      <c r="U42" s="84" t="s">
        <v>1824</v>
      </c>
      <c r="V42" s="84">
        <v>3</v>
      </c>
    </row>
    <row r="43" spans="1:22" ht="15">
      <c r="A43" s="84" t="s">
        <v>1803</v>
      </c>
      <c r="B43" s="84">
        <v>1</v>
      </c>
      <c r="C43" s="84" t="s">
        <v>1806</v>
      </c>
      <c r="D43" s="84">
        <v>11</v>
      </c>
      <c r="E43" s="84" t="s">
        <v>1818</v>
      </c>
      <c r="F43" s="84">
        <v>10</v>
      </c>
      <c r="G43" s="84" t="s">
        <v>1824</v>
      </c>
      <c r="H43" s="84">
        <v>3</v>
      </c>
      <c r="I43" s="84" t="s">
        <v>1833</v>
      </c>
      <c r="J43" s="84">
        <v>7</v>
      </c>
      <c r="K43" s="84" t="s">
        <v>1839</v>
      </c>
      <c r="L43" s="84">
        <v>5</v>
      </c>
      <c r="M43" s="84" t="s">
        <v>1848</v>
      </c>
      <c r="N43" s="84">
        <v>8</v>
      </c>
      <c r="O43" s="84" t="s">
        <v>1857</v>
      </c>
      <c r="P43" s="84">
        <v>6</v>
      </c>
      <c r="Q43" s="84" t="s">
        <v>1863</v>
      </c>
      <c r="R43" s="84">
        <v>3</v>
      </c>
      <c r="S43" s="84" t="s">
        <v>1871</v>
      </c>
      <c r="T43" s="84">
        <v>3</v>
      </c>
      <c r="U43" s="84" t="s">
        <v>1876</v>
      </c>
      <c r="V43" s="84">
        <v>3</v>
      </c>
    </row>
    <row r="44" spans="1:22" ht="15">
      <c r="A44" s="84" t="s">
        <v>1804</v>
      </c>
      <c r="B44" s="84">
        <v>2493</v>
      </c>
      <c r="C44" s="84" t="s">
        <v>1810</v>
      </c>
      <c r="D44" s="84">
        <v>9</v>
      </c>
      <c r="E44" s="84" t="s">
        <v>1819</v>
      </c>
      <c r="F44" s="84">
        <v>7</v>
      </c>
      <c r="G44" s="84" t="s">
        <v>1825</v>
      </c>
      <c r="H44" s="84">
        <v>3</v>
      </c>
      <c r="I44" s="84" t="s">
        <v>1808</v>
      </c>
      <c r="J44" s="84">
        <v>7</v>
      </c>
      <c r="K44" s="84" t="s">
        <v>1840</v>
      </c>
      <c r="L44" s="84">
        <v>5</v>
      </c>
      <c r="M44" s="84" t="s">
        <v>1849</v>
      </c>
      <c r="N44" s="84">
        <v>8</v>
      </c>
      <c r="O44" s="84" t="s">
        <v>451</v>
      </c>
      <c r="P44" s="84">
        <v>6</v>
      </c>
      <c r="Q44" s="84" t="s">
        <v>1864</v>
      </c>
      <c r="R44" s="84">
        <v>3</v>
      </c>
      <c r="S44" s="84" t="s">
        <v>1872</v>
      </c>
      <c r="T44" s="84">
        <v>3</v>
      </c>
      <c r="U44" s="84" t="s">
        <v>1877</v>
      </c>
      <c r="V44" s="84">
        <v>3</v>
      </c>
    </row>
    <row r="45" spans="1:22" ht="15">
      <c r="A45" s="84" t="s">
        <v>1805</v>
      </c>
      <c r="B45" s="84">
        <v>2669</v>
      </c>
      <c r="C45" s="84" t="s">
        <v>1811</v>
      </c>
      <c r="D45" s="84">
        <v>8</v>
      </c>
      <c r="E45" s="84" t="s">
        <v>1820</v>
      </c>
      <c r="F45" s="84">
        <v>7</v>
      </c>
      <c r="G45" s="84" t="s">
        <v>1826</v>
      </c>
      <c r="H45" s="84">
        <v>2</v>
      </c>
      <c r="I45" s="84" t="s">
        <v>1834</v>
      </c>
      <c r="J45" s="84">
        <v>7</v>
      </c>
      <c r="K45" s="84" t="s">
        <v>1841</v>
      </c>
      <c r="L45" s="84">
        <v>5</v>
      </c>
      <c r="M45" s="84" t="s">
        <v>1850</v>
      </c>
      <c r="N45" s="84">
        <v>8</v>
      </c>
      <c r="O45" s="84" t="s">
        <v>1858</v>
      </c>
      <c r="P45" s="84">
        <v>6</v>
      </c>
      <c r="Q45" s="84" t="s">
        <v>1865</v>
      </c>
      <c r="R45" s="84">
        <v>3</v>
      </c>
      <c r="S45" s="84" t="s">
        <v>1873</v>
      </c>
      <c r="T45" s="84">
        <v>3</v>
      </c>
      <c r="U45" s="84" t="s">
        <v>1878</v>
      </c>
      <c r="V45" s="84">
        <v>3</v>
      </c>
    </row>
    <row r="46" spans="1:22" ht="15">
      <c r="A46" s="84" t="s">
        <v>451</v>
      </c>
      <c r="B46" s="84">
        <v>106</v>
      </c>
      <c r="C46" s="84" t="s">
        <v>1812</v>
      </c>
      <c r="D46" s="84">
        <v>6</v>
      </c>
      <c r="E46" s="84" t="s">
        <v>1821</v>
      </c>
      <c r="F46" s="84">
        <v>5</v>
      </c>
      <c r="G46" s="84" t="s">
        <v>1827</v>
      </c>
      <c r="H46" s="84">
        <v>2</v>
      </c>
      <c r="I46" s="84" t="s">
        <v>451</v>
      </c>
      <c r="J46" s="84">
        <v>7</v>
      </c>
      <c r="K46" s="84" t="s">
        <v>1842</v>
      </c>
      <c r="L46" s="84">
        <v>5</v>
      </c>
      <c r="M46" s="84" t="s">
        <v>451</v>
      </c>
      <c r="N46" s="84">
        <v>7</v>
      </c>
      <c r="O46" s="84" t="s">
        <v>1806</v>
      </c>
      <c r="P46" s="84">
        <v>6</v>
      </c>
      <c r="Q46" s="84" t="s">
        <v>1866</v>
      </c>
      <c r="R46" s="84">
        <v>3</v>
      </c>
      <c r="S46" s="84" t="s">
        <v>878</v>
      </c>
      <c r="T46" s="84">
        <v>3</v>
      </c>
      <c r="U46" s="84" t="s">
        <v>1774</v>
      </c>
      <c r="V46" s="84">
        <v>3</v>
      </c>
    </row>
    <row r="47" spans="1:22" ht="15">
      <c r="A47" s="84" t="s">
        <v>1806</v>
      </c>
      <c r="B47" s="84">
        <v>81</v>
      </c>
      <c r="C47" s="84" t="s">
        <v>1813</v>
      </c>
      <c r="D47" s="84">
        <v>6</v>
      </c>
      <c r="E47" s="84" t="s">
        <v>1822</v>
      </c>
      <c r="F47" s="84">
        <v>5</v>
      </c>
      <c r="G47" s="84" t="s">
        <v>1808</v>
      </c>
      <c r="H47" s="84">
        <v>2</v>
      </c>
      <c r="I47" s="84" t="s">
        <v>1771</v>
      </c>
      <c r="J47" s="84">
        <v>5</v>
      </c>
      <c r="K47" s="84" t="s">
        <v>1843</v>
      </c>
      <c r="L47" s="84">
        <v>5</v>
      </c>
      <c r="M47" s="84" t="s">
        <v>1851</v>
      </c>
      <c r="N47" s="84">
        <v>4</v>
      </c>
      <c r="O47" s="84" t="s">
        <v>1859</v>
      </c>
      <c r="P47" s="84">
        <v>6</v>
      </c>
      <c r="Q47" s="84" t="s">
        <v>328</v>
      </c>
      <c r="R47" s="84">
        <v>3</v>
      </c>
      <c r="S47" s="84" t="s">
        <v>1874</v>
      </c>
      <c r="T47" s="84">
        <v>3</v>
      </c>
      <c r="U47" s="84" t="s">
        <v>1879</v>
      </c>
      <c r="V47" s="84">
        <v>3</v>
      </c>
    </row>
    <row r="48" spans="1:22" ht="15">
      <c r="A48" s="84" t="s">
        <v>1774</v>
      </c>
      <c r="B48" s="84">
        <v>29</v>
      </c>
      <c r="C48" s="84" t="s">
        <v>1814</v>
      </c>
      <c r="D48" s="84">
        <v>6</v>
      </c>
      <c r="E48" s="84" t="s">
        <v>1811</v>
      </c>
      <c r="F48" s="84">
        <v>5</v>
      </c>
      <c r="G48" s="84" t="s">
        <v>1828</v>
      </c>
      <c r="H48" s="84">
        <v>2</v>
      </c>
      <c r="I48" s="84" t="s">
        <v>1807</v>
      </c>
      <c r="J48" s="84">
        <v>5</v>
      </c>
      <c r="K48" s="84" t="s">
        <v>1806</v>
      </c>
      <c r="L48" s="84">
        <v>5</v>
      </c>
      <c r="M48" s="84" t="s">
        <v>1825</v>
      </c>
      <c r="N48" s="84">
        <v>4</v>
      </c>
      <c r="O48" s="84" t="s">
        <v>1807</v>
      </c>
      <c r="P48" s="84">
        <v>6</v>
      </c>
      <c r="Q48" s="84" t="s">
        <v>1867</v>
      </c>
      <c r="R48" s="84">
        <v>3</v>
      </c>
      <c r="S48" s="84" t="s">
        <v>1794</v>
      </c>
      <c r="T48" s="84">
        <v>3</v>
      </c>
      <c r="U48" s="84" t="s">
        <v>1811</v>
      </c>
      <c r="V48" s="84">
        <v>3</v>
      </c>
    </row>
    <row r="49" spans="1:22" ht="15">
      <c r="A49" s="84" t="s">
        <v>1807</v>
      </c>
      <c r="B49" s="84">
        <v>21</v>
      </c>
      <c r="C49" s="84" t="s">
        <v>1815</v>
      </c>
      <c r="D49" s="84">
        <v>6</v>
      </c>
      <c r="E49" s="84"/>
      <c r="F49" s="84"/>
      <c r="G49" s="84" t="s">
        <v>1829</v>
      </c>
      <c r="H49" s="84">
        <v>2</v>
      </c>
      <c r="I49" s="84" t="s">
        <v>1835</v>
      </c>
      <c r="J49" s="84">
        <v>4</v>
      </c>
      <c r="K49" s="84" t="s">
        <v>322</v>
      </c>
      <c r="L49" s="84">
        <v>4</v>
      </c>
      <c r="M49" s="84" t="s">
        <v>1852</v>
      </c>
      <c r="N49" s="84">
        <v>4</v>
      </c>
      <c r="O49" s="84" t="s">
        <v>1860</v>
      </c>
      <c r="P49" s="84">
        <v>6</v>
      </c>
      <c r="Q49" s="84" t="s">
        <v>1868</v>
      </c>
      <c r="R49" s="84">
        <v>3</v>
      </c>
      <c r="S49" s="84" t="s">
        <v>451</v>
      </c>
      <c r="T49" s="84">
        <v>3</v>
      </c>
      <c r="U49" s="84" t="s">
        <v>1880</v>
      </c>
      <c r="V49" s="84">
        <v>3</v>
      </c>
    </row>
    <row r="50" spans="1:22" ht="15">
      <c r="A50" s="84" t="s">
        <v>1808</v>
      </c>
      <c r="B50" s="84">
        <v>19</v>
      </c>
      <c r="C50" s="84" t="s">
        <v>1816</v>
      </c>
      <c r="D50" s="84">
        <v>6</v>
      </c>
      <c r="E50" s="84"/>
      <c r="F50" s="84"/>
      <c r="G50" s="84" t="s">
        <v>1830</v>
      </c>
      <c r="H50" s="84">
        <v>2</v>
      </c>
      <c r="I50" s="84" t="s">
        <v>1836</v>
      </c>
      <c r="J50" s="84">
        <v>4</v>
      </c>
      <c r="K50" s="84" t="s">
        <v>1844</v>
      </c>
      <c r="L50" s="84">
        <v>4</v>
      </c>
      <c r="M50" s="84" t="s">
        <v>1853</v>
      </c>
      <c r="N50" s="84">
        <v>4</v>
      </c>
      <c r="O50" s="84" t="s">
        <v>1861</v>
      </c>
      <c r="P50" s="84">
        <v>6</v>
      </c>
      <c r="Q50" s="84" t="s">
        <v>1869</v>
      </c>
      <c r="R50" s="84">
        <v>3</v>
      </c>
      <c r="S50" s="84" t="s">
        <v>1764</v>
      </c>
      <c r="T50" s="84">
        <v>3</v>
      </c>
      <c r="U50" s="84" t="s">
        <v>1881</v>
      </c>
      <c r="V50" s="84">
        <v>3</v>
      </c>
    </row>
    <row r="53" spans="1:22" ht="15" customHeight="1">
      <c r="A53" s="13" t="s">
        <v>1909</v>
      </c>
      <c r="B53" s="13" t="s">
        <v>1725</v>
      </c>
      <c r="C53" s="13" t="s">
        <v>1920</v>
      </c>
      <c r="D53" s="13" t="s">
        <v>1728</v>
      </c>
      <c r="E53" s="13" t="s">
        <v>1931</v>
      </c>
      <c r="F53" s="13" t="s">
        <v>1730</v>
      </c>
      <c r="G53" s="13" t="s">
        <v>1937</v>
      </c>
      <c r="H53" s="13" t="s">
        <v>1732</v>
      </c>
      <c r="I53" s="13" t="s">
        <v>1948</v>
      </c>
      <c r="J53" s="13" t="s">
        <v>1734</v>
      </c>
      <c r="K53" s="13" t="s">
        <v>1958</v>
      </c>
      <c r="L53" s="13" t="s">
        <v>1736</v>
      </c>
      <c r="M53" s="13" t="s">
        <v>1969</v>
      </c>
      <c r="N53" s="13" t="s">
        <v>1738</v>
      </c>
      <c r="O53" s="13" t="s">
        <v>1977</v>
      </c>
      <c r="P53" s="13" t="s">
        <v>1740</v>
      </c>
      <c r="Q53" s="13" t="s">
        <v>1987</v>
      </c>
      <c r="R53" s="13" t="s">
        <v>1742</v>
      </c>
      <c r="S53" s="13" t="s">
        <v>1998</v>
      </c>
      <c r="T53" s="13" t="s">
        <v>1744</v>
      </c>
      <c r="U53" s="13" t="s">
        <v>2009</v>
      </c>
      <c r="V53" s="13" t="s">
        <v>1745</v>
      </c>
    </row>
    <row r="54" spans="1:22" ht="15">
      <c r="A54" s="84" t="s">
        <v>1910</v>
      </c>
      <c r="B54" s="84">
        <v>13</v>
      </c>
      <c r="C54" s="84" t="s">
        <v>1921</v>
      </c>
      <c r="D54" s="84">
        <v>6</v>
      </c>
      <c r="E54" s="84" t="s">
        <v>1912</v>
      </c>
      <c r="F54" s="84">
        <v>10</v>
      </c>
      <c r="G54" s="84" t="s">
        <v>1938</v>
      </c>
      <c r="H54" s="84">
        <v>2</v>
      </c>
      <c r="I54" s="84" t="s">
        <v>1949</v>
      </c>
      <c r="J54" s="84">
        <v>4</v>
      </c>
      <c r="K54" s="84" t="s">
        <v>1959</v>
      </c>
      <c r="L54" s="84">
        <v>5</v>
      </c>
      <c r="M54" s="84" t="s">
        <v>1913</v>
      </c>
      <c r="N54" s="84">
        <v>8</v>
      </c>
      <c r="O54" s="84" t="s">
        <v>1978</v>
      </c>
      <c r="P54" s="84">
        <v>6</v>
      </c>
      <c r="Q54" s="84" t="s">
        <v>1988</v>
      </c>
      <c r="R54" s="84">
        <v>3</v>
      </c>
      <c r="S54" s="84" t="s">
        <v>1999</v>
      </c>
      <c r="T54" s="84">
        <v>3</v>
      </c>
      <c r="U54" s="84" t="s">
        <v>2010</v>
      </c>
      <c r="V54" s="84">
        <v>3</v>
      </c>
    </row>
    <row r="55" spans="1:22" ht="15">
      <c r="A55" s="84" t="s">
        <v>1911</v>
      </c>
      <c r="B55" s="84">
        <v>10</v>
      </c>
      <c r="C55" s="84" t="s">
        <v>1922</v>
      </c>
      <c r="D55" s="84">
        <v>6</v>
      </c>
      <c r="E55" s="84" t="s">
        <v>1918</v>
      </c>
      <c r="F55" s="84">
        <v>7</v>
      </c>
      <c r="G55" s="84" t="s">
        <v>1939</v>
      </c>
      <c r="H55" s="84">
        <v>2</v>
      </c>
      <c r="I55" s="84" t="s">
        <v>1950</v>
      </c>
      <c r="J55" s="84">
        <v>4</v>
      </c>
      <c r="K55" s="84" t="s">
        <v>1960</v>
      </c>
      <c r="L55" s="84">
        <v>5</v>
      </c>
      <c r="M55" s="84" t="s">
        <v>1914</v>
      </c>
      <c r="N55" s="84">
        <v>8</v>
      </c>
      <c r="O55" s="84" t="s">
        <v>1979</v>
      </c>
      <c r="P55" s="84">
        <v>6</v>
      </c>
      <c r="Q55" s="84" t="s">
        <v>1989</v>
      </c>
      <c r="R55" s="84">
        <v>3</v>
      </c>
      <c r="S55" s="84" t="s">
        <v>2000</v>
      </c>
      <c r="T55" s="84">
        <v>3</v>
      </c>
      <c r="U55" s="84" t="s">
        <v>2011</v>
      </c>
      <c r="V55" s="84">
        <v>3</v>
      </c>
    </row>
    <row r="56" spans="1:22" ht="15">
      <c r="A56" s="84" t="s">
        <v>1912</v>
      </c>
      <c r="B56" s="84">
        <v>10</v>
      </c>
      <c r="C56" s="84" t="s">
        <v>1923</v>
      </c>
      <c r="D56" s="84">
        <v>6</v>
      </c>
      <c r="E56" s="84" t="s">
        <v>1919</v>
      </c>
      <c r="F56" s="84">
        <v>7</v>
      </c>
      <c r="G56" s="84" t="s">
        <v>1940</v>
      </c>
      <c r="H56" s="84">
        <v>2</v>
      </c>
      <c r="I56" s="84" t="s">
        <v>1951</v>
      </c>
      <c r="J56" s="84">
        <v>4</v>
      </c>
      <c r="K56" s="84" t="s">
        <v>1961</v>
      </c>
      <c r="L56" s="84">
        <v>5</v>
      </c>
      <c r="M56" s="84" t="s">
        <v>1970</v>
      </c>
      <c r="N56" s="84">
        <v>4</v>
      </c>
      <c r="O56" s="84" t="s">
        <v>1980</v>
      </c>
      <c r="P56" s="84">
        <v>6</v>
      </c>
      <c r="Q56" s="84" t="s">
        <v>1990</v>
      </c>
      <c r="R56" s="84">
        <v>3</v>
      </c>
      <c r="S56" s="84" t="s">
        <v>2001</v>
      </c>
      <c r="T56" s="84">
        <v>3</v>
      </c>
      <c r="U56" s="84" t="s">
        <v>2012</v>
      </c>
      <c r="V56" s="84">
        <v>3</v>
      </c>
    </row>
    <row r="57" spans="1:22" ht="15">
      <c r="A57" s="84" t="s">
        <v>1913</v>
      </c>
      <c r="B57" s="84">
        <v>10</v>
      </c>
      <c r="C57" s="84" t="s">
        <v>1924</v>
      </c>
      <c r="D57" s="84">
        <v>6</v>
      </c>
      <c r="E57" s="84" t="s">
        <v>1932</v>
      </c>
      <c r="F57" s="84">
        <v>5</v>
      </c>
      <c r="G57" s="84" t="s">
        <v>1941</v>
      </c>
      <c r="H57" s="84">
        <v>2</v>
      </c>
      <c r="I57" s="84" t="s">
        <v>1952</v>
      </c>
      <c r="J57" s="84">
        <v>4</v>
      </c>
      <c r="K57" s="84" t="s">
        <v>1962</v>
      </c>
      <c r="L57" s="84">
        <v>5</v>
      </c>
      <c r="M57" s="84" t="s">
        <v>1971</v>
      </c>
      <c r="N57" s="84">
        <v>4</v>
      </c>
      <c r="O57" s="84" t="s">
        <v>1981</v>
      </c>
      <c r="P57" s="84">
        <v>6</v>
      </c>
      <c r="Q57" s="84" t="s">
        <v>1991</v>
      </c>
      <c r="R57" s="84">
        <v>3</v>
      </c>
      <c r="S57" s="84" t="s">
        <v>2002</v>
      </c>
      <c r="T57" s="84">
        <v>3</v>
      </c>
      <c r="U57" s="84" t="s">
        <v>2013</v>
      </c>
      <c r="V57" s="84">
        <v>3</v>
      </c>
    </row>
    <row r="58" spans="1:22" ht="15">
      <c r="A58" s="84" t="s">
        <v>1914</v>
      </c>
      <c r="B58" s="84">
        <v>10</v>
      </c>
      <c r="C58" s="84" t="s">
        <v>1925</v>
      </c>
      <c r="D58" s="84">
        <v>6</v>
      </c>
      <c r="E58" s="84" t="s">
        <v>1933</v>
      </c>
      <c r="F58" s="84">
        <v>5</v>
      </c>
      <c r="G58" s="84" t="s">
        <v>1942</v>
      </c>
      <c r="H58" s="84">
        <v>2</v>
      </c>
      <c r="I58" s="84" t="s">
        <v>1953</v>
      </c>
      <c r="J58" s="84">
        <v>4</v>
      </c>
      <c r="K58" s="84" t="s">
        <v>1963</v>
      </c>
      <c r="L58" s="84">
        <v>5</v>
      </c>
      <c r="M58" s="84" t="s">
        <v>1945</v>
      </c>
      <c r="N58" s="84">
        <v>4</v>
      </c>
      <c r="O58" s="84" t="s">
        <v>1982</v>
      </c>
      <c r="P58" s="84">
        <v>6</v>
      </c>
      <c r="Q58" s="84" t="s">
        <v>1992</v>
      </c>
      <c r="R58" s="84">
        <v>3</v>
      </c>
      <c r="S58" s="84" t="s">
        <v>2003</v>
      </c>
      <c r="T58" s="84">
        <v>3</v>
      </c>
      <c r="U58" s="84" t="s">
        <v>1910</v>
      </c>
      <c r="V58" s="84">
        <v>3</v>
      </c>
    </row>
    <row r="59" spans="1:22" ht="15">
      <c r="A59" s="84" t="s">
        <v>1915</v>
      </c>
      <c r="B59" s="84">
        <v>9</v>
      </c>
      <c r="C59" s="84" t="s">
        <v>1926</v>
      </c>
      <c r="D59" s="84">
        <v>6</v>
      </c>
      <c r="E59" s="84" t="s">
        <v>1934</v>
      </c>
      <c r="F59" s="84">
        <v>5</v>
      </c>
      <c r="G59" s="84" t="s">
        <v>1943</v>
      </c>
      <c r="H59" s="84">
        <v>2</v>
      </c>
      <c r="I59" s="84" t="s">
        <v>1954</v>
      </c>
      <c r="J59" s="84">
        <v>4</v>
      </c>
      <c r="K59" s="84" t="s">
        <v>1964</v>
      </c>
      <c r="L59" s="84">
        <v>4</v>
      </c>
      <c r="M59" s="84" t="s">
        <v>1972</v>
      </c>
      <c r="N59" s="84">
        <v>4</v>
      </c>
      <c r="O59" s="84" t="s">
        <v>1911</v>
      </c>
      <c r="P59" s="84">
        <v>6</v>
      </c>
      <c r="Q59" s="84" t="s">
        <v>1993</v>
      </c>
      <c r="R59" s="84">
        <v>3</v>
      </c>
      <c r="S59" s="84" t="s">
        <v>2004</v>
      </c>
      <c r="T59" s="84">
        <v>3</v>
      </c>
      <c r="U59" s="84" t="s">
        <v>2014</v>
      </c>
      <c r="V59" s="84">
        <v>3</v>
      </c>
    </row>
    <row r="60" spans="1:22" ht="15">
      <c r="A60" s="84" t="s">
        <v>1916</v>
      </c>
      <c r="B60" s="84">
        <v>9</v>
      </c>
      <c r="C60" s="84" t="s">
        <v>1927</v>
      </c>
      <c r="D60" s="84">
        <v>6</v>
      </c>
      <c r="E60" s="84" t="s">
        <v>1935</v>
      </c>
      <c r="F60" s="84">
        <v>5</v>
      </c>
      <c r="G60" s="84" t="s">
        <v>1944</v>
      </c>
      <c r="H60" s="84">
        <v>2</v>
      </c>
      <c r="I60" s="84" t="s">
        <v>1955</v>
      </c>
      <c r="J60" s="84">
        <v>4</v>
      </c>
      <c r="K60" s="84" t="s">
        <v>1965</v>
      </c>
      <c r="L60" s="84">
        <v>3</v>
      </c>
      <c r="M60" s="84" t="s">
        <v>1973</v>
      </c>
      <c r="N60" s="84">
        <v>4</v>
      </c>
      <c r="O60" s="84" t="s">
        <v>1983</v>
      </c>
      <c r="P60" s="84">
        <v>6</v>
      </c>
      <c r="Q60" s="84" t="s">
        <v>1994</v>
      </c>
      <c r="R60" s="84">
        <v>3</v>
      </c>
      <c r="S60" s="84" t="s">
        <v>2005</v>
      </c>
      <c r="T60" s="84">
        <v>3</v>
      </c>
      <c r="U60" s="84" t="s">
        <v>2015</v>
      </c>
      <c r="V60" s="84">
        <v>3</v>
      </c>
    </row>
    <row r="61" spans="1:22" ht="15">
      <c r="A61" s="84" t="s">
        <v>1917</v>
      </c>
      <c r="B61" s="84">
        <v>9</v>
      </c>
      <c r="C61" s="84" t="s">
        <v>1928</v>
      </c>
      <c r="D61" s="84">
        <v>6</v>
      </c>
      <c r="E61" s="84" t="s">
        <v>1936</v>
      </c>
      <c r="F61" s="84">
        <v>5</v>
      </c>
      <c r="G61" s="84" t="s">
        <v>1945</v>
      </c>
      <c r="H61" s="84">
        <v>2</v>
      </c>
      <c r="I61" s="84" t="s">
        <v>1915</v>
      </c>
      <c r="J61" s="84">
        <v>4</v>
      </c>
      <c r="K61" s="84" t="s">
        <v>1966</v>
      </c>
      <c r="L61" s="84">
        <v>3</v>
      </c>
      <c r="M61" s="84" t="s">
        <v>1974</v>
      </c>
      <c r="N61" s="84">
        <v>4</v>
      </c>
      <c r="O61" s="84" t="s">
        <v>1984</v>
      </c>
      <c r="P61" s="84">
        <v>6</v>
      </c>
      <c r="Q61" s="84" t="s">
        <v>1995</v>
      </c>
      <c r="R61" s="84">
        <v>3</v>
      </c>
      <c r="S61" s="84" t="s">
        <v>2006</v>
      </c>
      <c r="T61" s="84">
        <v>3</v>
      </c>
      <c r="U61" s="84" t="s">
        <v>2016</v>
      </c>
      <c r="V61" s="84">
        <v>3</v>
      </c>
    </row>
    <row r="62" spans="1:22" ht="15">
      <c r="A62" s="84" t="s">
        <v>1918</v>
      </c>
      <c r="B62" s="84">
        <v>7</v>
      </c>
      <c r="C62" s="84" t="s">
        <v>1929</v>
      </c>
      <c r="D62" s="84">
        <v>6</v>
      </c>
      <c r="E62" s="84"/>
      <c r="F62" s="84"/>
      <c r="G62" s="84" t="s">
        <v>1946</v>
      </c>
      <c r="H62" s="84">
        <v>2</v>
      </c>
      <c r="I62" s="84" t="s">
        <v>1956</v>
      </c>
      <c r="J62" s="84">
        <v>4</v>
      </c>
      <c r="K62" s="84" t="s">
        <v>1967</v>
      </c>
      <c r="L62" s="84">
        <v>3</v>
      </c>
      <c r="M62" s="84" t="s">
        <v>1975</v>
      </c>
      <c r="N62" s="84">
        <v>4</v>
      </c>
      <c r="O62" s="84" t="s">
        <v>1985</v>
      </c>
      <c r="P62" s="84">
        <v>6</v>
      </c>
      <c r="Q62" s="84" t="s">
        <v>1996</v>
      </c>
      <c r="R62" s="84">
        <v>3</v>
      </c>
      <c r="S62" s="84" t="s">
        <v>2007</v>
      </c>
      <c r="T62" s="84">
        <v>3</v>
      </c>
      <c r="U62" s="84" t="s">
        <v>2017</v>
      </c>
      <c r="V62" s="84">
        <v>3</v>
      </c>
    </row>
    <row r="63" spans="1:22" ht="15">
      <c r="A63" s="84" t="s">
        <v>1919</v>
      </c>
      <c r="B63" s="84">
        <v>7</v>
      </c>
      <c r="C63" s="84" t="s">
        <v>1930</v>
      </c>
      <c r="D63" s="84">
        <v>6</v>
      </c>
      <c r="E63" s="84"/>
      <c r="F63" s="84"/>
      <c r="G63" s="84" t="s">
        <v>1947</v>
      </c>
      <c r="H63" s="84">
        <v>2</v>
      </c>
      <c r="I63" s="84" t="s">
        <v>1957</v>
      </c>
      <c r="J63" s="84">
        <v>4</v>
      </c>
      <c r="K63" s="84" t="s">
        <v>1968</v>
      </c>
      <c r="L63" s="84">
        <v>3</v>
      </c>
      <c r="M63" s="84" t="s">
        <v>1976</v>
      </c>
      <c r="N63" s="84">
        <v>4</v>
      </c>
      <c r="O63" s="84" t="s">
        <v>1986</v>
      </c>
      <c r="P63" s="84">
        <v>5</v>
      </c>
      <c r="Q63" s="84" t="s">
        <v>1997</v>
      </c>
      <c r="R63" s="84">
        <v>3</v>
      </c>
      <c r="S63" s="84" t="s">
        <v>2008</v>
      </c>
      <c r="T63" s="84">
        <v>2</v>
      </c>
      <c r="U63" s="84" t="s">
        <v>2018</v>
      </c>
      <c r="V63" s="84">
        <v>3</v>
      </c>
    </row>
    <row r="66" spans="1:22" ht="15" customHeight="1">
      <c r="A66" s="13" t="s">
        <v>2046</v>
      </c>
      <c r="B66" s="13" t="s">
        <v>1725</v>
      </c>
      <c r="C66" s="78" t="s">
        <v>2048</v>
      </c>
      <c r="D66" s="78" t="s">
        <v>1728</v>
      </c>
      <c r="E66" s="78" t="s">
        <v>2049</v>
      </c>
      <c r="F66" s="78" t="s">
        <v>1730</v>
      </c>
      <c r="G66" s="78" t="s">
        <v>2052</v>
      </c>
      <c r="H66" s="78" t="s">
        <v>1732</v>
      </c>
      <c r="I66" s="78" t="s">
        <v>2054</v>
      </c>
      <c r="J66" s="78" t="s">
        <v>1734</v>
      </c>
      <c r="K66" s="78" t="s">
        <v>2056</v>
      </c>
      <c r="L66" s="78" t="s">
        <v>1736</v>
      </c>
      <c r="M66" s="78" t="s">
        <v>2058</v>
      </c>
      <c r="N66" s="78" t="s">
        <v>1738</v>
      </c>
      <c r="O66" s="78" t="s">
        <v>2060</v>
      </c>
      <c r="P66" s="78" t="s">
        <v>1740</v>
      </c>
      <c r="Q66" s="78" t="s">
        <v>2062</v>
      </c>
      <c r="R66" s="78" t="s">
        <v>1742</v>
      </c>
      <c r="S66" s="78" t="s">
        <v>2064</v>
      </c>
      <c r="T66" s="78" t="s">
        <v>1744</v>
      </c>
      <c r="U66" s="78" t="s">
        <v>2066</v>
      </c>
      <c r="V66" s="78" t="s">
        <v>1745</v>
      </c>
    </row>
    <row r="67" spans="1:22" ht="15">
      <c r="A67" s="78" t="s">
        <v>326</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2047</v>
      </c>
      <c r="B70" s="13" t="s">
        <v>1725</v>
      </c>
      <c r="C70" s="13" t="s">
        <v>2050</v>
      </c>
      <c r="D70" s="13" t="s">
        <v>1728</v>
      </c>
      <c r="E70" s="13" t="s">
        <v>2051</v>
      </c>
      <c r="F70" s="13" t="s">
        <v>1730</v>
      </c>
      <c r="G70" s="13" t="s">
        <v>2053</v>
      </c>
      <c r="H70" s="13" t="s">
        <v>1732</v>
      </c>
      <c r="I70" s="13" t="s">
        <v>2055</v>
      </c>
      <c r="J70" s="13" t="s">
        <v>1734</v>
      </c>
      <c r="K70" s="13" t="s">
        <v>2057</v>
      </c>
      <c r="L70" s="13" t="s">
        <v>1736</v>
      </c>
      <c r="M70" s="13" t="s">
        <v>2059</v>
      </c>
      <c r="N70" s="13" t="s">
        <v>1738</v>
      </c>
      <c r="O70" s="13" t="s">
        <v>2061</v>
      </c>
      <c r="P70" s="13" t="s">
        <v>1740</v>
      </c>
      <c r="Q70" s="13" t="s">
        <v>2063</v>
      </c>
      <c r="R70" s="13" t="s">
        <v>1742</v>
      </c>
      <c r="S70" s="13" t="s">
        <v>2065</v>
      </c>
      <c r="T70" s="13" t="s">
        <v>1744</v>
      </c>
      <c r="U70" s="13" t="s">
        <v>2067</v>
      </c>
      <c r="V70" s="13" t="s">
        <v>1745</v>
      </c>
    </row>
    <row r="71" spans="1:22" ht="15">
      <c r="A71" s="78" t="s">
        <v>324</v>
      </c>
      <c r="B71" s="78">
        <v>14</v>
      </c>
      <c r="C71" s="78" t="s">
        <v>324</v>
      </c>
      <c r="D71" s="78">
        <v>14</v>
      </c>
      <c r="E71" s="78" t="s">
        <v>311</v>
      </c>
      <c r="F71" s="78">
        <v>10</v>
      </c>
      <c r="G71" s="78" t="s">
        <v>247</v>
      </c>
      <c r="H71" s="78">
        <v>1</v>
      </c>
      <c r="I71" s="78" t="s">
        <v>320</v>
      </c>
      <c r="J71" s="78">
        <v>3</v>
      </c>
      <c r="K71" s="78" t="s">
        <v>322</v>
      </c>
      <c r="L71" s="78">
        <v>4</v>
      </c>
      <c r="M71" s="78" t="s">
        <v>295</v>
      </c>
      <c r="N71" s="78">
        <v>3</v>
      </c>
      <c r="O71" s="78" t="s">
        <v>318</v>
      </c>
      <c r="P71" s="78">
        <v>5</v>
      </c>
      <c r="Q71" s="78" t="s">
        <v>329</v>
      </c>
      <c r="R71" s="78">
        <v>3</v>
      </c>
      <c r="S71" s="78" t="s">
        <v>287</v>
      </c>
      <c r="T71" s="78">
        <v>2</v>
      </c>
      <c r="U71" s="78" t="s">
        <v>282</v>
      </c>
      <c r="V71" s="78">
        <v>2</v>
      </c>
    </row>
    <row r="72" spans="1:22" ht="15">
      <c r="A72" s="78" t="s">
        <v>311</v>
      </c>
      <c r="B72" s="78">
        <v>10</v>
      </c>
      <c r="C72" s="78" t="s">
        <v>325</v>
      </c>
      <c r="D72" s="78">
        <v>5</v>
      </c>
      <c r="E72" s="78"/>
      <c r="F72" s="78"/>
      <c r="G72" s="78"/>
      <c r="H72" s="78"/>
      <c r="I72" s="78" t="s">
        <v>299</v>
      </c>
      <c r="J72" s="78">
        <v>2</v>
      </c>
      <c r="K72" s="78" t="s">
        <v>300</v>
      </c>
      <c r="L72" s="78">
        <v>2</v>
      </c>
      <c r="M72" s="78" t="s">
        <v>293</v>
      </c>
      <c r="N72" s="78">
        <v>3</v>
      </c>
      <c r="O72" s="78"/>
      <c r="P72" s="78"/>
      <c r="Q72" s="78" t="s">
        <v>328</v>
      </c>
      <c r="R72" s="78">
        <v>3</v>
      </c>
      <c r="S72" s="78"/>
      <c r="T72" s="78"/>
      <c r="U72" s="78"/>
      <c r="V72" s="78"/>
    </row>
    <row r="73" spans="1:22" ht="15">
      <c r="A73" s="78" t="s">
        <v>318</v>
      </c>
      <c r="B73" s="78">
        <v>5</v>
      </c>
      <c r="C73" s="78" t="s">
        <v>257</v>
      </c>
      <c r="D73" s="78">
        <v>5</v>
      </c>
      <c r="E73" s="78"/>
      <c r="F73" s="78"/>
      <c r="G73" s="78"/>
      <c r="H73" s="78"/>
      <c r="I73" s="78" t="s">
        <v>276</v>
      </c>
      <c r="J73" s="78">
        <v>2</v>
      </c>
      <c r="K73" s="78" t="s">
        <v>297</v>
      </c>
      <c r="L73" s="78">
        <v>1</v>
      </c>
      <c r="M73" s="78" t="s">
        <v>272</v>
      </c>
      <c r="N73" s="78">
        <v>1</v>
      </c>
      <c r="O73" s="78"/>
      <c r="P73" s="78"/>
      <c r="Q73" s="78" t="s">
        <v>306</v>
      </c>
      <c r="R73" s="78">
        <v>2</v>
      </c>
      <c r="S73" s="78"/>
      <c r="T73" s="78"/>
      <c r="U73" s="78"/>
      <c r="V73" s="78"/>
    </row>
    <row r="74" spans="1:22" ht="15">
      <c r="A74" s="78" t="s">
        <v>325</v>
      </c>
      <c r="B74" s="78">
        <v>5</v>
      </c>
      <c r="C74" s="78" t="s">
        <v>272</v>
      </c>
      <c r="D74" s="78">
        <v>2</v>
      </c>
      <c r="E74" s="78"/>
      <c r="F74" s="78"/>
      <c r="G74" s="78"/>
      <c r="H74" s="78"/>
      <c r="I74" s="78" t="s">
        <v>293</v>
      </c>
      <c r="J74" s="78">
        <v>1</v>
      </c>
      <c r="K74" s="78" t="s">
        <v>299</v>
      </c>
      <c r="L74" s="78">
        <v>1</v>
      </c>
      <c r="M74" s="78"/>
      <c r="N74" s="78"/>
      <c r="O74" s="78"/>
      <c r="P74" s="78"/>
      <c r="Q74" s="78"/>
      <c r="R74" s="78"/>
      <c r="S74" s="78"/>
      <c r="T74" s="78"/>
      <c r="U74" s="78"/>
      <c r="V74" s="78"/>
    </row>
    <row r="75" spans="1:22" ht="15">
      <c r="A75" s="78" t="s">
        <v>257</v>
      </c>
      <c r="B75" s="78">
        <v>5</v>
      </c>
      <c r="C75" s="78" t="s">
        <v>270</v>
      </c>
      <c r="D75" s="78">
        <v>2</v>
      </c>
      <c r="E75" s="78"/>
      <c r="F75" s="78"/>
      <c r="G75" s="78"/>
      <c r="H75" s="78"/>
      <c r="I75" s="78" t="s">
        <v>278</v>
      </c>
      <c r="J75" s="78">
        <v>1</v>
      </c>
      <c r="K75" s="78"/>
      <c r="L75" s="78"/>
      <c r="M75" s="78"/>
      <c r="N75" s="78"/>
      <c r="O75" s="78"/>
      <c r="P75" s="78"/>
      <c r="Q75" s="78"/>
      <c r="R75" s="78"/>
      <c r="S75" s="78"/>
      <c r="T75" s="78"/>
      <c r="U75" s="78"/>
      <c r="V75" s="78"/>
    </row>
    <row r="76" spans="1:22" ht="15">
      <c r="A76" s="78" t="s">
        <v>322</v>
      </c>
      <c r="B76" s="78">
        <v>4</v>
      </c>
      <c r="C76" s="78" t="s">
        <v>289</v>
      </c>
      <c r="D76" s="78">
        <v>1</v>
      </c>
      <c r="E76" s="78"/>
      <c r="F76" s="78"/>
      <c r="G76" s="78"/>
      <c r="H76" s="78"/>
      <c r="I76" s="78"/>
      <c r="J76" s="78"/>
      <c r="K76" s="78"/>
      <c r="L76" s="78"/>
      <c r="M76" s="78"/>
      <c r="N76" s="78"/>
      <c r="O76" s="78"/>
      <c r="P76" s="78"/>
      <c r="Q76" s="78"/>
      <c r="R76" s="78"/>
      <c r="S76" s="78"/>
      <c r="T76" s="78"/>
      <c r="U76" s="78"/>
      <c r="V76" s="78"/>
    </row>
    <row r="77" spans="1:22" ht="15">
      <c r="A77" s="78" t="s">
        <v>293</v>
      </c>
      <c r="B77" s="78">
        <v>4</v>
      </c>
      <c r="C77" s="78" t="s">
        <v>224</v>
      </c>
      <c r="D77" s="78">
        <v>1</v>
      </c>
      <c r="E77" s="78"/>
      <c r="F77" s="78"/>
      <c r="G77" s="78"/>
      <c r="H77" s="78"/>
      <c r="I77" s="78"/>
      <c r="J77" s="78"/>
      <c r="K77" s="78"/>
      <c r="L77" s="78"/>
      <c r="M77" s="78"/>
      <c r="N77" s="78"/>
      <c r="O77" s="78"/>
      <c r="P77" s="78"/>
      <c r="Q77" s="78"/>
      <c r="R77" s="78"/>
      <c r="S77" s="78"/>
      <c r="T77" s="78"/>
      <c r="U77" s="78"/>
      <c r="V77" s="78"/>
    </row>
    <row r="78" spans="1:22" ht="15">
      <c r="A78" s="78" t="s">
        <v>320</v>
      </c>
      <c r="B78" s="78">
        <v>3</v>
      </c>
      <c r="C78" s="78" t="s">
        <v>216</v>
      </c>
      <c r="D78" s="78">
        <v>1</v>
      </c>
      <c r="E78" s="78"/>
      <c r="F78" s="78"/>
      <c r="G78" s="78"/>
      <c r="H78" s="78"/>
      <c r="I78" s="78"/>
      <c r="J78" s="78"/>
      <c r="K78" s="78"/>
      <c r="L78" s="78"/>
      <c r="M78" s="78"/>
      <c r="N78" s="78"/>
      <c r="O78" s="78"/>
      <c r="P78" s="78"/>
      <c r="Q78" s="78"/>
      <c r="R78" s="78"/>
      <c r="S78" s="78"/>
      <c r="T78" s="78"/>
      <c r="U78" s="78"/>
      <c r="V78" s="78"/>
    </row>
    <row r="79" spans="1:22" ht="15">
      <c r="A79" s="78" t="s">
        <v>329</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328</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2076</v>
      </c>
      <c r="B83" s="13" t="s">
        <v>1725</v>
      </c>
      <c r="C83" s="13" t="s">
        <v>2077</v>
      </c>
      <c r="D83" s="13" t="s">
        <v>1728</v>
      </c>
      <c r="E83" s="13" t="s">
        <v>2078</v>
      </c>
      <c r="F83" s="13" t="s">
        <v>1730</v>
      </c>
      <c r="G83" s="13" t="s">
        <v>2079</v>
      </c>
      <c r="H83" s="13" t="s">
        <v>1732</v>
      </c>
      <c r="I83" s="13" t="s">
        <v>2080</v>
      </c>
      <c r="J83" s="13" t="s">
        <v>1734</v>
      </c>
      <c r="K83" s="13" t="s">
        <v>2081</v>
      </c>
      <c r="L83" s="13" t="s">
        <v>1736</v>
      </c>
      <c r="M83" s="13" t="s">
        <v>2082</v>
      </c>
      <c r="N83" s="13" t="s">
        <v>1738</v>
      </c>
      <c r="O83" s="13" t="s">
        <v>2083</v>
      </c>
      <c r="P83" s="13" t="s">
        <v>1740</v>
      </c>
      <c r="Q83" s="13" t="s">
        <v>2084</v>
      </c>
      <c r="R83" s="13" t="s">
        <v>1742</v>
      </c>
      <c r="S83" s="13" t="s">
        <v>2085</v>
      </c>
      <c r="T83" s="13" t="s">
        <v>1744</v>
      </c>
      <c r="U83" s="13" t="s">
        <v>2086</v>
      </c>
      <c r="V83" s="13" t="s">
        <v>1745</v>
      </c>
    </row>
    <row r="84" spans="1:22" ht="15">
      <c r="A84" s="115" t="s">
        <v>326</v>
      </c>
      <c r="B84" s="78">
        <v>346644</v>
      </c>
      <c r="C84" s="115" t="s">
        <v>232</v>
      </c>
      <c r="D84" s="78">
        <v>140627</v>
      </c>
      <c r="E84" s="115" t="s">
        <v>304</v>
      </c>
      <c r="F84" s="78">
        <v>69761</v>
      </c>
      <c r="G84" s="115" t="s">
        <v>247</v>
      </c>
      <c r="H84" s="78">
        <v>57477</v>
      </c>
      <c r="I84" s="115" t="s">
        <v>278</v>
      </c>
      <c r="J84" s="78">
        <v>129202</v>
      </c>
      <c r="K84" s="115" t="s">
        <v>297</v>
      </c>
      <c r="L84" s="78">
        <v>46595</v>
      </c>
      <c r="M84" s="115" t="s">
        <v>253</v>
      </c>
      <c r="N84" s="78">
        <v>25481</v>
      </c>
      <c r="O84" s="115" t="s">
        <v>265</v>
      </c>
      <c r="P84" s="78">
        <v>217394</v>
      </c>
      <c r="Q84" s="115" t="s">
        <v>306</v>
      </c>
      <c r="R84" s="78">
        <v>181391</v>
      </c>
      <c r="S84" s="115" t="s">
        <v>231</v>
      </c>
      <c r="T84" s="78">
        <v>31432</v>
      </c>
      <c r="U84" s="115" t="s">
        <v>282</v>
      </c>
      <c r="V84" s="78">
        <v>64343</v>
      </c>
    </row>
    <row r="85" spans="1:22" ht="15">
      <c r="A85" s="115" t="s">
        <v>233</v>
      </c>
      <c r="B85" s="78">
        <v>344619</v>
      </c>
      <c r="C85" s="115" t="s">
        <v>289</v>
      </c>
      <c r="D85" s="78">
        <v>123645</v>
      </c>
      <c r="E85" s="115" t="s">
        <v>274</v>
      </c>
      <c r="F85" s="78">
        <v>40055</v>
      </c>
      <c r="G85" s="115" t="s">
        <v>221</v>
      </c>
      <c r="H85" s="78">
        <v>56493</v>
      </c>
      <c r="I85" s="115" t="s">
        <v>321</v>
      </c>
      <c r="J85" s="78">
        <v>50078</v>
      </c>
      <c r="K85" s="115" t="s">
        <v>305</v>
      </c>
      <c r="L85" s="78">
        <v>40774</v>
      </c>
      <c r="M85" s="115" t="s">
        <v>254</v>
      </c>
      <c r="N85" s="78">
        <v>21693</v>
      </c>
      <c r="O85" s="115" t="s">
        <v>268</v>
      </c>
      <c r="P85" s="78">
        <v>68445</v>
      </c>
      <c r="Q85" s="115" t="s">
        <v>329</v>
      </c>
      <c r="R85" s="78">
        <v>18359</v>
      </c>
      <c r="S85" s="115" t="s">
        <v>287</v>
      </c>
      <c r="T85" s="78">
        <v>22707</v>
      </c>
      <c r="U85" s="115" t="s">
        <v>237</v>
      </c>
      <c r="V85" s="78">
        <v>63230</v>
      </c>
    </row>
    <row r="86" spans="1:22" ht="15">
      <c r="A86" s="115" t="s">
        <v>265</v>
      </c>
      <c r="B86" s="78">
        <v>217394</v>
      </c>
      <c r="C86" s="115" t="s">
        <v>212</v>
      </c>
      <c r="D86" s="78">
        <v>112749</v>
      </c>
      <c r="E86" s="115" t="s">
        <v>242</v>
      </c>
      <c r="F86" s="78">
        <v>36851</v>
      </c>
      <c r="G86" s="115" t="s">
        <v>260</v>
      </c>
      <c r="H86" s="78">
        <v>28463</v>
      </c>
      <c r="I86" s="115" t="s">
        <v>276</v>
      </c>
      <c r="J86" s="78">
        <v>29658</v>
      </c>
      <c r="K86" s="115" t="s">
        <v>236</v>
      </c>
      <c r="L86" s="78">
        <v>35568</v>
      </c>
      <c r="M86" s="115" t="s">
        <v>248</v>
      </c>
      <c r="N86" s="78">
        <v>17422</v>
      </c>
      <c r="O86" s="115" t="s">
        <v>319</v>
      </c>
      <c r="P86" s="78">
        <v>29803</v>
      </c>
      <c r="Q86" s="115" t="s">
        <v>307</v>
      </c>
      <c r="R86" s="78">
        <v>17616</v>
      </c>
      <c r="S86" s="115" t="s">
        <v>288</v>
      </c>
      <c r="T86" s="78">
        <v>15567</v>
      </c>
      <c r="U86" s="115" t="s">
        <v>283</v>
      </c>
      <c r="V86" s="78">
        <v>12598</v>
      </c>
    </row>
    <row r="87" spans="1:22" ht="15">
      <c r="A87" s="115" t="s">
        <v>245</v>
      </c>
      <c r="B87" s="78">
        <v>213079</v>
      </c>
      <c r="C87" s="115" t="s">
        <v>224</v>
      </c>
      <c r="D87" s="78">
        <v>84199</v>
      </c>
      <c r="E87" s="115" t="s">
        <v>275</v>
      </c>
      <c r="F87" s="78">
        <v>20352</v>
      </c>
      <c r="G87" s="115" t="s">
        <v>313</v>
      </c>
      <c r="H87" s="78">
        <v>22184</v>
      </c>
      <c r="I87" s="115" t="s">
        <v>294</v>
      </c>
      <c r="J87" s="78">
        <v>16230</v>
      </c>
      <c r="K87" s="115" t="s">
        <v>301</v>
      </c>
      <c r="L87" s="78">
        <v>20640</v>
      </c>
      <c r="M87" s="115" t="s">
        <v>293</v>
      </c>
      <c r="N87" s="78">
        <v>12922</v>
      </c>
      <c r="O87" s="115" t="s">
        <v>259</v>
      </c>
      <c r="P87" s="78">
        <v>25686</v>
      </c>
      <c r="Q87" s="115" t="s">
        <v>269</v>
      </c>
      <c r="R87" s="78">
        <v>16013</v>
      </c>
      <c r="S87" s="115"/>
      <c r="T87" s="78"/>
      <c r="U87" s="115"/>
      <c r="V87" s="78"/>
    </row>
    <row r="88" spans="1:22" ht="15">
      <c r="A88" s="115" t="s">
        <v>306</v>
      </c>
      <c r="B88" s="78">
        <v>181391</v>
      </c>
      <c r="C88" s="115" t="s">
        <v>272</v>
      </c>
      <c r="D88" s="78">
        <v>77665</v>
      </c>
      <c r="E88" s="115" t="s">
        <v>312</v>
      </c>
      <c r="F88" s="78">
        <v>13858</v>
      </c>
      <c r="G88" s="115" t="s">
        <v>264</v>
      </c>
      <c r="H88" s="78">
        <v>9227</v>
      </c>
      <c r="I88" s="115" t="s">
        <v>299</v>
      </c>
      <c r="J88" s="78">
        <v>12074</v>
      </c>
      <c r="K88" s="115" t="s">
        <v>300</v>
      </c>
      <c r="L88" s="78">
        <v>20121</v>
      </c>
      <c r="M88" s="115" t="s">
        <v>295</v>
      </c>
      <c r="N88" s="78">
        <v>6204</v>
      </c>
      <c r="O88" s="115" t="s">
        <v>318</v>
      </c>
      <c r="P88" s="78">
        <v>22538</v>
      </c>
      <c r="Q88" s="115" t="s">
        <v>328</v>
      </c>
      <c r="R88" s="78">
        <v>7855</v>
      </c>
      <c r="S88" s="115"/>
      <c r="T88" s="78"/>
      <c r="U88" s="115"/>
      <c r="V88" s="78"/>
    </row>
    <row r="89" spans="1:22" ht="15">
      <c r="A89" s="115" t="s">
        <v>232</v>
      </c>
      <c r="B89" s="78">
        <v>140627</v>
      </c>
      <c r="C89" s="115" t="s">
        <v>290</v>
      </c>
      <c r="D89" s="78">
        <v>61833</v>
      </c>
      <c r="E89" s="115" t="s">
        <v>311</v>
      </c>
      <c r="F89" s="78">
        <v>4231</v>
      </c>
      <c r="G89" s="115" t="s">
        <v>239</v>
      </c>
      <c r="H89" s="78">
        <v>7169</v>
      </c>
      <c r="I89" s="115" t="s">
        <v>277</v>
      </c>
      <c r="J89" s="78">
        <v>11117</v>
      </c>
      <c r="K89" s="115" t="s">
        <v>323</v>
      </c>
      <c r="L89" s="78">
        <v>8223</v>
      </c>
      <c r="M89" s="115" t="s">
        <v>284</v>
      </c>
      <c r="N89" s="78">
        <v>2149</v>
      </c>
      <c r="O89" s="115" t="s">
        <v>281</v>
      </c>
      <c r="P89" s="78">
        <v>3909</v>
      </c>
      <c r="Q89" s="115"/>
      <c r="R89" s="78"/>
      <c r="S89" s="115"/>
      <c r="T89" s="78"/>
      <c r="U89" s="115"/>
      <c r="V89" s="78"/>
    </row>
    <row r="90" spans="1:22" ht="15">
      <c r="A90" s="115" t="s">
        <v>280</v>
      </c>
      <c r="B90" s="78">
        <v>129833</v>
      </c>
      <c r="C90" s="115" t="s">
        <v>216</v>
      </c>
      <c r="D90" s="78">
        <v>57903</v>
      </c>
      <c r="E90" s="115" t="s">
        <v>213</v>
      </c>
      <c r="F90" s="78">
        <v>2629</v>
      </c>
      <c r="G90" s="115" t="s">
        <v>263</v>
      </c>
      <c r="H90" s="78">
        <v>2679</v>
      </c>
      <c r="I90" s="115" t="s">
        <v>320</v>
      </c>
      <c r="J90" s="78">
        <v>10198</v>
      </c>
      <c r="K90" s="115" t="s">
        <v>322</v>
      </c>
      <c r="L90" s="78">
        <v>1856</v>
      </c>
      <c r="M90" s="115" t="s">
        <v>296</v>
      </c>
      <c r="N90" s="78">
        <v>37</v>
      </c>
      <c r="O90" s="115"/>
      <c r="P90" s="78"/>
      <c r="Q90" s="115"/>
      <c r="R90" s="78"/>
      <c r="S90" s="115"/>
      <c r="T90" s="78"/>
      <c r="U90" s="115"/>
      <c r="V90" s="78"/>
    </row>
    <row r="91" spans="1:22" ht="15">
      <c r="A91" s="115" t="s">
        <v>278</v>
      </c>
      <c r="B91" s="78">
        <v>129202</v>
      </c>
      <c r="C91" s="115" t="s">
        <v>258</v>
      </c>
      <c r="D91" s="78">
        <v>54894</v>
      </c>
      <c r="E91" s="115" t="s">
        <v>310</v>
      </c>
      <c r="F91" s="78">
        <v>2036</v>
      </c>
      <c r="G91" s="115" t="s">
        <v>235</v>
      </c>
      <c r="H91" s="78">
        <v>2180</v>
      </c>
      <c r="I91" s="115" t="s">
        <v>214</v>
      </c>
      <c r="J91" s="78">
        <v>5850</v>
      </c>
      <c r="K91" s="115" t="s">
        <v>298</v>
      </c>
      <c r="L91" s="78">
        <v>730</v>
      </c>
      <c r="M91" s="115"/>
      <c r="N91" s="78"/>
      <c r="O91" s="115"/>
      <c r="P91" s="78"/>
      <c r="Q91" s="115"/>
      <c r="R91" s="78"/>
      <c r="S91" s="115"/>
      <c r="T91" s="78"/>
      <c r="U91" s="115"/>
      <c r="V91" s="78"/>
    </row>
    <row r="92" spans="1:22" ht="15">
      <c r="A92" s="115" t="s">
        <v>289</v>
      </c>
      <c r="B92" s="78">
        <v>123645</v>
      </c>
      <c r="C92" s="115" t="s">
        <v>250</v>
      </c>
      <c r="D92" s="78">
        <v>53993</v>
      </c>
      <c r="E92" s="115" t="s">
        <v>234</v>
      </c>
      <c r="F92" s="78">
        <v>1301</v>
      </c>
      <c r="G92" s="115" t="s">
        <v>314</v>
      </c>
      <c r="H92" s="78">
        <v>189</v>
      </c>
      <c r="I92" s="115" t="s">
        <v>215</v>
      </c>
      <c r="J92" s="78">
        <v>75</v>
      </c>
      <c r="K92" s="115"/>
      <c r="L92" s="78"/>
      <c r="M92" s="115"/>
      <c r="N92" s="78"/>
      <c r="O92" s="115"/>
      <c r="P92" s="78"/>
      <c r="Q92" s="115"/>
      <c r="R92" s="78"/>
      <c r="S92" s="115"/>
      <c r="T92" s="78"/>
      <c r="U92" s="115"/>
      <c r="V92" s="78"/>
    </row>
    <row r="93" spans="1:22" ht="15">
      <c r="A93" s="115" t="s">
        <v>212</v>
      </c>
      <c r="B93" s="78">
        <v>112749</v>
      </c>
      <c r="C93" s="115" t="s">
        <v>218</v>
      </c>
      <c r="D93" s="78">
        <v>38773</v>
      </c>
      <c r="E93" s="115" t="s">
        <v>244</v>
      </c>
      <c r="F93" s="78">
        <v>1045</v>
      </c>
      <c r="G93" s="115" t="s">
        <v>315</v>
      </c>
      <c r="H93" s="78">
        <v>5</v>
      </c>
      <c r="I93" s="115"/>
      <c r="J93" s="78"/>
      <c r="K93" s="115"/>
      <c r="L93" s="78"/>
      <c r="M93" s="115"/>
      <c r="N93" s="78"/>
      <c r="O93" s="115"/>
      <c r="P93" s="78"/>
      <c r="Q93" s="115"/>
      <c r="R93" s="78"/>
      <c r="S93" s="115"/>
      <c r="T93" s="78"/>
      <c r="U93" s="115"/>
      <c r="V93" s="78"/>
    </row>
  </sheetData>
  <hyperlinks>
    <hyperlink ref="A2" r:id="rId1" display="https://twitter.com/kchrystler/status/1084807533829664768"/>
    <hyperlink ref="A3" r:id="rId2" display="https://twitter.com/PortlandDSA/status/1084857880690315264"/>
    <hyperlink ref="A4" r:id="rId3" display="https://www.teenvogue.com/story/education-workers-on-campuses-demanding-better-labor-conditions?mbid=social_twitter&amp;utm_social-type=owned&amp;utm_medium=social&amp;utm_source=twitter&amp;utm_brand=tv"/>
    <hyperlink ref="A5" r:id="rId4" display="https://laist.com/2019/01/14/lausd_teachers_go_on_strike_today.php"/>
    <hyperlink ref="A6" r:id="rId5" display="https://www.facebook.com/sean.astin.77/videos/10215996731105478/"/>
    <hyperlink ref="A7" r:id="rId6" display="https://www.fiverr.com/s2/e997905160"/>
    <hyperlink ref="A8" r:id="rId7" display="https://transparentcalifornia.com/salaries/all/2017/school-districts/"/>
    <hyperlink ref="A9" r:id="rId8" display="https://twitter.com/GerrickKennedy/status/1084852080928411650"/>
    <hyperlink ref="A10" r:id="rId9" display="https://abc7.com/education/lausd-teacher-strike-guide-for-parents/5016621/"/>
    <hyperlink ref="A11" r:id="rId10" display="https://twitter.com/sammmnic/status/1084863126334394368"/>
    <hyperlink ref="C2" r:id="rId11" display="https://laist.com/2019/01/14/lausd_teachers_go_on_strike_today.php"/>
    <hyperlink ref="G2" r:id="rId12" display="https://twitter.com/TwitterMoments/status/1084862996441120768"/>
    <hyperlink ref="G3" r:id="rId13" display="https://www.trendsmap.com/local/us/portland?utm_source=twitter&amp;utm_medium=social&amp;utm_campaign=al&amp;utm_term=h##lausdstrike"/>
    <hyperlink ref="G4" r:id="rId14" display="https://twitter.com/nkjemisin/status/1084886344134987776"/>
    <hyperlink ref="G5" r:id="rId15" display="https://twitter.com/sammmnic/status/1084863126334394368"/>
    <hyperlink ref="G6" r:id="rId16" display="https://www.fiverr.com/s2/e997905160"/>
    <hyperlink ref="I2" r:id="rId17" display="https://twitter.com/PortlandDSA/status/1084857880690315264"/>
    <hyperlink ref="I3" r:id="rId18" display="https://twitter.com/GerrickKennedy/status/1084852080928411650"/>
    <hyperlink ref="K2" r:id="rId19" display="https://twitter.com/kchrystler/status/1084807533829664768"/>
    <hyperlink ref="M2" r:id="rId20" display="https://twitter.com/thehill/status/1084815672285323264"/>
    <hyperlink ref="O2" r:id="rId21" display="https://www.latimes.com/local/lanow/la-me-ln-seventy-four-takes-over-school-report-20160201-story.html"/>
    <hyperlink ref="Q2" r:id="rId22" display="https://abc7.com/education/lausd-teacher-strike-guide-for-parents/5016621/"/>
  </hyperlinks>
  <printOptions/>
  <pageMargins left="0.7" right="0.7" top="0.75" bottom="0.75" header="0.3" footer="0.3"/>
  <pageSetup orientation="portrait" paperSize="9"/>
  <tableParts>
    <tablePart r:id="rId27"/>
    <tablePart r:id="rId26"/>
    <tablePart r:id="rId29"/>
    <tablePart r:id="rId25"/>
    <tablePart r:id="rId23"/>
    <tablePart r:id="rId28"/>
    <tablePart r:id="rId30"/>
    <tablePart r:id="rId2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2019-01-14T19:26:51Z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